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28920" yWindow="-120" windowWidth="29040" windowHeight="15720" firstSheet="2" activeTab="4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關注的股票!$A$1:$D$10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20" l="1"/>
  <c r="C9" i="20"/>
  <c r="A9" i="20"/>
  <c r="D8" i="20"/>
  <c r="C8" i="20"/>
  <c r="A8" i="20"/>
  <c r="D7" i="20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I21" i="18" s="1"/>
  <c r="F21" i="18"/>
  <c r="H21" i="18"/>
  <c r="A40" i="14" l="1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K2" i="15" s="1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I3" i="8" l="1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<sst xmlns="http://schemas.openxmlformats.org/spreadsheetml/2006/main" count="189154" uniqueCount="96587">
  <si>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</si>
  <si>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</si>
  <si>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</si>
  <si>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</si>
  <si>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</si>
  <si>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</si>
  <si>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</si>
  <si>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</si>
  <si>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</si>
  <si>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</si>
  <si>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</si>
  <si>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</si>
  <si>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</si>
  <si>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</si>
  <si>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</si>
  <si>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</si>
  <si>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</si>
  <si>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</si>
  <si>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</si>
  <si>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</si>
  <si>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</si>
  <si>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</si>
  <si>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</si>
  <si>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</si>
  <si>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</si>
  <si>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</si>
  <si>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</si>
  <si>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</si>
  <si>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</si>
  <si>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</si>
  <si>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</si>
  <si>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</si>
  <si>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</si>
  <si>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</si>
  <si>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</si>
  <si>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</si>
  <si>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</si>
  <si>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</si>
  <si>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</si>
  <si>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</si>
  <si>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</si>
  <si>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</si>
  <si>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</si>
  <si>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</si>
  <si>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</si>
  <si>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</si>
  <si>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</si>
  <si>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</si>
  <si>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</si>
  <si>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</si>
  <si>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</si>
  <si>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</si>
  <si>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</si>
  <si>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</si>
  <si>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</si>
  <si>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</si>
  <si>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</si>
  <si>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</si>
  <si>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</si>
  <si>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</si>
  <si>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</si>
  <si>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</si>
  <si>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</si>
  <si>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</si>
  <si>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</si>
  <si>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</si>
  <si>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</si>
  <si>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</si>
  <si>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</si>
  <si>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</si>
  <si>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</si>
  <si>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</si>
  <si>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</si>
  <si>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</si>
  <si>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</si>
  <si>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</si>
  <si>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</si>
  <si>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</si>
  <si>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</si>
  <si>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</si>
  <si>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</si>
  <si>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</si>
  <si>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</si>
  <si>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</si>
  <si>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</si>
  <si>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</si>
  <si>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</si>
  <si>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</si>
  <si>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</si>
  <si>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</si>
  <si>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</si>
  <si>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</si>
  <si>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</si>
  <si>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</si>
  <si>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</si>
  <si>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</si>
  <si>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</si>
  <si>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</si>
  <si>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</si>
  <si>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</si>
  <si>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</si>
  <si>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</si>
  <si>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</si>
  <si>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</si>
  <si>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</si>
  <si>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</si>
  <si>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</si>
  <si>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</si>
  <si>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</si>
  <si>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</si>
  <si>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</si>
  <si>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</si>
  <si>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</si>
  <si>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</si>
  <si>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</si>
  <si>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</si>
  <si>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</si>
  <si>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</si>
  <si>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</si>
  <si>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</si>
  <si>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</si>
  <si>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</si>
  <si>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</si>
  <si>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</si>
  <si>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</si>
  <si>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</si>
  <si>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</si>
  <si>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</si>
  <si>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</si>
  <si>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</si>
  <si>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</si>
  <si>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</si>
  <si>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</si>
  <si>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</si>
  <si>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</si>
  <si>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</si>
  <si>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</si>
  <si>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</si>
  <si>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</si>
  <si>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</si>
  <si>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</si>
  <si>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</si>
  <si>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</si>
  <si>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</si>
  <si>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</si>
  <si>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</si>
  <si>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</si>
  <si>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</si>
  <si>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</si>
  <si>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</si>
  <si>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</si>
  <si>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</si>
  <si>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</si>
  <si>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</si>
  <si>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</si>
  <si>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</si>
  <si>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</si>
  <si>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</si>
  <si>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</si>
  <si>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</si>
  <si>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</si>
  <si>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</si>
  <si>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</si>
  <si>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</si>
  <si>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</si>
  <si>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</si>
  <si>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</si>
  <si>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</si>
  <si>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</si>
  <si>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</si>
  <si>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</si>
  <si>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</si>
  <si>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</si>
  <si>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</si>
  <si>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</si>
  <si>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</si>
  <si>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</si>
  <si>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</si>
  <si>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</si>
  <si>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</si>
  <si>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</si>
  <si>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</si>
  <si>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</si>
  <si>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</si>
  <si>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</si>
  <si>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</si>
  <si>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</si>
  <si>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</si>
  <si>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</si>
  <si>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</si>
  <si>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</si>
  <si>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</si>
  <si>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</si>
  <si>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</si>
  <si>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</si>
  <si>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</si>
  <si>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</si>
  <si>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</si>
  <si>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</si>
  <si>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</si>
  <si>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</si>
  <si>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</si>
  <si>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</si>
  <si>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</si>
  <si>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</si>
  <si>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</si>
  <si>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</si>
  <si>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</si>
  <si>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</si>
  <si>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</si>
  <si>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</si>
  <si>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</si>
  <si>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</si>
  <si>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</si>
  <si>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</si>
  <si>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</si>
  <si>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</si>
  <si>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</si>
  <si>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</si>
  <si>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</si>
  <si>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</si>
  <si>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</si>
  <si>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</si>
  <si>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</si>
  <si>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</si>
  <si>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</si>
  <si>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</si>
  <si>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</si>
  <si>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</si>
  <si>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</si>
  <si>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</si>
  <si>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</si>
  <si>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</si>
  <si>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</si>
  <si>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</si>
  <si>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</si>
  <si>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</si>
  <si>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</si>
  <si>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</si>
  <si>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</si>
  <si>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</si>
  <si>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</si>
  <si>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</si>
  <si>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</si>
  <si>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</si>
  <si>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</si>
  <si>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</si>
  <si>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</si>
  <si>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</si>
  <si>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</si>
  <si>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</si>
  <si>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</si>
  <si>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</si>
  <si>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</si>
  <si>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</si>
  <si>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</si>
  <si>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</si>
  <si>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</si>
  <si>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</si>
  <si>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</si>
  <si>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</si>
  <si>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</si>
  <si>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</si>
  <si>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</si>
  <si>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</si>
  <si>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</si>
  <si>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</si>
  <si>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</si>
  <si>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</si>
  <si>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</si>
  <si>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</si>
  <si>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</si>
  <si>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</si>
  <si>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</si>
  <si>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</si>
  <si>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</si>
  <si>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</si>
  <si>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</si>
  <si>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</si>
  <si>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</si>
  <si>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</si>
  <si>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</si>
  <si>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</si>
  <si>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</si>
  <si>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</si>
  <si>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</si>
  <si>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</si>
  <si>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</si>
  <si>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</si>
  <si>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</si>
  <si>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</si>
  <si>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</si>
  <si>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</si>
  <si>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</si>
  <si>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</si>
  <si>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</si>
  <si>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</si>
  <si>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</si>
  <si>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</si>
  <si>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</si>
  <si>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</si>
  <si>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</si>
  <si>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</si>
  <si>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</si>
  <si>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</si>
  <si>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</si>
  <si>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</si>
  <si>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</si>
  <si>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</si>
  <si>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</si>
  <si>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</si>
  <si>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</si>
  <si>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</si>
  <si>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</si>
  <si>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</si>
  <si>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</si>
  <si>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</si>
  <si>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</si>
  <si>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</si>
  <si>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</si>
  <si>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</si>
  <si>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</si>
  <si>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</si>
  <si>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</si>
  <si>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</si>
  <si>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</si>
  <si>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</si>
  <si>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</si>
  <si>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</si>
  <si>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</si>
  <si>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</si>
  <si>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</si>
  <si>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</si>
  <si>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</si>
  <si>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</si>
  <si>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</si>
  <si>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</si>
  <si>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</si>
  <si>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</si>
  <si>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</si>
  <si>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</si>
  <si>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</si>
  <si>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</si>
  <si>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</si>
  <si>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</si>
  <si>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</si>
  <si>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</si>
  <si>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</si>
  <si>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</si>
  <si>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</si>
  <si>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</si>
  <si>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</si>
  <si>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</si>
  <si>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</si>
  <si>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</si>
  <si>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</si>
  <si>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</si>
  <si>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</si>
  <si>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</si>
  <si>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</si>
  <si>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</si>
  <si>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</si>
  <si>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</si>
  <si>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</si>
  <si>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</si>
  <si>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</si>
  <si>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</si>
  <si>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</si>
  <si>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</si>
  <si>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</si>
  <si>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</si>
  <si>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</si>
  <si>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</si>
  <si>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</si>
  <si>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</si>
  <si>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</si>
  <si>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</si>
  <si>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</si>
  <si>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</si>
  <si>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</si>
  <si>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</si>
  <si>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</si>
  <si>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</si>
  <si>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</si>
  <si>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</si>
  <si>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</si>
  <si>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</si>
  <si>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</si>
  <si>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</si>
  <si>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</si>
  <si>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</si>
  <si>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</si>
  <si>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</si>
  <si>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</si>
  <si>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</si>
  <si>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</si>
  <si>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</si>
  <si>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</si>
  <si>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</si>
  <si>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</si>
  <si>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</si>
  <si>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</si>
  <si>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</si>
  <si>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</si>
  <si>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</si>
  <si>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</si>
  <si>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</si>
  <si>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</si>
  <si>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</si>
  <si>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</si>
  <si>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</si>
  <si>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</si>
  <si>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</si>
  <si>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</si>
  <si>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</si>
  <si>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</si>
  <si>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</si>
  <si>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</si>
  <si>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</si>
  <si>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</si>
  <si>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</si>
  <si>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</si>
  <si>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</si>
  <si>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</si>
  <si>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</si>
  <si>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</si>
  <si>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</si>
  <si>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</si>
  <si>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</si>
  <si>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</si>
  <si>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</si>
  <si>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</si>
  <si>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</si>
  <si>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</si>
  <si>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</si>
  <si>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</si>
  <si>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</si>
  <si>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</si>
  <si>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</si>
  <si>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</si>
  <si>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</si>
  <si>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</si>
  <si>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</si>
  <si>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</si>
  <si>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</si>
  <si>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</si>
  <si>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</si>
  <si>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</si>
  <si>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</si>
  <si>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</si>
  <si>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</si>
  <si>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</si>
  <si>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</si>
  <si>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</si>
  <si>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</si>
  <si>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</si>
  <si>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</si>
  <si>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</si>
  <si>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</si>
  <si>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</si>
  <si>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</si>
  <si>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</si>
  <si>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</si>
  <si>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</si>
  <si>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</si>
  <si>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</si>
  <si>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</si>
  <si>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</si>
  <si>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</si>
  <si>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</si>
  <si>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</si>
  <si>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</si>
  <si>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</si>
  <si>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</si>
  <si>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</si>
  <si>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</si>
  <si>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</si>
  <si>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</si>
  <si>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</si>
  <si>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</si>
  <si>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</si>
  <si>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</si>
  <si>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</si>
  <si>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</si>
  <si>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</si>
  <si>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</si>
  <si>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</si>
  <si>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</si>
  <si>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</si>
  <si>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</si>
  <si>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</si>
  <si>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</si>
  <si>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</si>
  <si>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</si>
  <si>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</si>
  <si>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</si>
  <si>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</si>
  <si>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</si>
  <si>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</si>
  <si>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</si>
  <si>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</si>
  <si>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</si>
  <si>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</si>
  <si>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</si>
  <si>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</si>
  <si>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</si>
  <si>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</si>
  <si>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</si>
  <si>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</si>
  <si>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</si>
  <si>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</si>
  <si>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</si>
  <si>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</si>
  <si>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</si>
  <si>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</si>
  <si>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</si>
  <si>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</si>
  <si>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</si>
  <si>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</si>
  <si>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</si>
  <si>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</si>
  <si>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</si>
  <si>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</si>
  <si>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</si>
  <si>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</si>
  <si>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</si>
  <si>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</si>
  <si>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</si>
  <si>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</si>
  <si>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</si>
  <si>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</si>
  <si>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</si>
  <si>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</si>
  <si>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</si>
  <si>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</si>
  <si>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</si>
  <si>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</si>
  <si>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</si>
  <si>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</si>
  <si>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</si>
  <si>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</si>
  <si>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</si>
  <si>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</si>
  <si>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</si>
  <si>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</si>
  <si>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</si>
  <si>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</si>
  <si>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</si>
  <si>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</si>
  <si>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</si>
  <si>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</si>
  <si>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</si>
  <si>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</si>
  <si>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</si>
  <si>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</si>
  <si>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</si>
  <si>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</si>
  <si>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</si>
  <si>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</si>
  <si>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</si>
  <si>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</si>
  <si>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</si>
  <si>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</si>
  <si>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</si>
  <si>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</si>
  <si>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</si>
  <si>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</si>
  <si>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</si>
  <si>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</si>
  <si>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</si>
  <si>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</si>
  <si>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</si>
  <si>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</si>
  <si>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</si>
  <si>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</si>
  <si>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</si>
  <si>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</si>
  <si>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</si>
  <si>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</si>
  <si>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</si>
  <si>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</si>
  <si>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</si>
  <si>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</si>
  <si>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</si>
  <si>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</si>
  <si>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</si>
  <si>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</si>
  <si>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</si>
  <si>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</si>
  <si>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</si>
  <si>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</si>
  <si>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</si>
  <si>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</si>
  <si>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</si>
  <si>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</si>
  <si>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</si>
  <si>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</si>
  <si>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</si>
  <si>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</si>
  <si>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</si>
  <si>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</si>
  <si>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</si>
  <si>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</si>
  <si>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</si>
  <si>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</si>
  <si>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</si>
  <si>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</si>
  <si>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</si>
  <si>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</si>
  <si>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</si>
  <si>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</si>
  <si>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</si>
  <si>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</si>
  <si>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</si>
  <si>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</si>
  <si>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</si>
  <si>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</si>
  <si>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</si>
  <si>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</si>
  <si>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</si>
  <si>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</si>
  <si>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</si>
  <si>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</si>
  <si>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</si>
  <si>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</si>
  <si>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</si>
  <si>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</si>
  <si>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</si>
  <si>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</si>
  <si>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</si>
  <si>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</si>
  <si>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</si>
  <si>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</si>
  <si>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</si>
  <si>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</si>
  <si>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</si>
  <si>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</si>
  <si>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</si>
  <si>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</si>
  <si>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</si>
  <si>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</si>
  <si>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</si>
  <si>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</si>
  <si>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</si>
  <si>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</si>
  <si>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</si>
  <si>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</si>
  <si>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</si>
  <si>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</si>
  <si>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</si>
  <si>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</si>
  <si>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</si>
  <si>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</si>
  <si>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</si>
  <si>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</si>
  <si>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</si>
  <si>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</si>
  <si>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</si>
  <si>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</si>
  <si>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</si>
  <si>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</si>
  <si>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</si>
  <si>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</si>
  <si>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</si>
  <si>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</si>
  <si>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</si>
  <si>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</si>
  <si>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</si>
  <si>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</si>
  <si>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</si>
  <si>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</si>
  <si>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</si>
  <si>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</si>
  <si>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</si>
  <si>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</si>
  <si>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</si>
  <si>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</si>
  <si>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</si>
  <si>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</si>
  <si>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</si>
  <si>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</si>
  <si>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</si>
  <si>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</si>
  <si>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</si>
  <si>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</si>
  <si>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</si>
  <si>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</si>
  <si>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</si>
  <si>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</si>
  <si>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</si>
  <si>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</si>
  <si>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</si>
  <si>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</si>
  <si>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</si>
  <si>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</si>
  <si>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</si>
  <si>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</si>
  <si>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</si>
  <si>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</si>
  <si>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</si>
  <si>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</si>
  <si>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</si>
  <si>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</si>
  <si>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</si>
  <si>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</si>
  <si>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</si>
  <si>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</si>
  <si>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</si>
  <si>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</si>
  <si>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</si>
  <si>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</si>
  <si>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</si>
  <si>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</si>
  <si>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</si>
  <si>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</si>
  <si>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</si>
  <si>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</si>
  <si>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</si>
  <si>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</si>
  <si>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</si>
  <si>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</si>
  <si>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</si>
  <si>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</si>
  <si>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</si>
  <si>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</si>
  <si>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</si>
  <si>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</si>
  <si>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</si>
  <si>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</si>
  <si>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</si>
  <si>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</si>
  <si>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</si>
  <si>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</si>
  <si>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</si>
  <si>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</si>
  <si>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</si>
  <si>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</si>
  <si>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</si>
  <si>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</si>
  <si>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</si>
  <si>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</si>
  <si>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</si>
  <si>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</si>
  <si>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</si>
  <si>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</si>
  <si>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</si>
  <si>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</si>
  <si>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</si>
  <si>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</si>
  <si>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</si>
  <si>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</si>
  <si>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</si>
  <si>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</si>
  <si>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</si>
  <si>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</si>
  <si>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</si>
  <si>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</si>
  <si>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</si>
  <si>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</si>
  <si>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</si>
  <si>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</si>
  <si>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</si>
  <si>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</si>
  <si>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</si>
  <si>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</si>
  <si>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</si>
  <si>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</si>
  <si>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</si>
  <si>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</si>
  <si>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</si>
  <si>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</si>
  <si>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</si>
  <si>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</si>
  <si>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</si>
  <si>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</si>
  <si>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</si>
  <si>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</si>
  <si>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</si>
  <si>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</si>
  <si>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</si>
  <si>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</si>
  <si>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</si>
  <si>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</si>
  <si>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</si>
  <si>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</si>
  <si>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</si>
  <si>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</si>
  <si>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</si>
  <si>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</si>
  <si>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</si>
  <si>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</si>
  <si>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</si>
  <si>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</si>
  <si>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</si>
  <si>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</si>
  <si>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</si>
  <si>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</si>
  <si>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</si>
  <si>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</si>
  <si>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</si>
  <si>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</si>
  <si>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</si>
  <si>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</si>
  <si>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</si>
  <si>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</si>
  <si>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</si>
  <si>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</si>
  <si>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</si>
  <si>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</si>
  <si>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</si>
  <si>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</si>
  <si>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</si>
  <si>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</si>
  <si>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</si>
  <si>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</si>
  <si>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</si>
  <si>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</si>
  <si>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</si>
  <si>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</si>
  <si>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</si>
  <si>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</si>
  <si>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</si>
  <si>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</si>
  <si>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</si>
  <si>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</si>
  <si>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</si>
  <si>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</si>
  <si>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</si>
  <si>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</si>
  <si>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</si>
  <si>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</si>
  <si>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</si>
  <si>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</si>
  <si>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</si>
  <si>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</si>
  <si>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</si>
  <si>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</si>
  <si>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</si>
  <si>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</si>
  <si>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</si>
  <si>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</si>
  <si>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</si>
  <si>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</si>
  <si>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</si>
  <si>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</si>
  <si>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</si>
  <si>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</si>
  <si>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</si>
  <si>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</si>
  <si>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</si>
  <si>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</si>
  <si>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</si>
  <si>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</si>
  <si>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</si>
  <si>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</si>
  <si>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</si>
  <si>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</si>
  <si>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</si>
  <si>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</si>
  <si>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</si>
  <si>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</si>
  <si>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</si>
  <si>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</si>
  <si>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</si>
  <si>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</si>
  <si>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</si>
  <si>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</si>
  <si>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</si>
  <si>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</si>
  <si>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</si>
  <si>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</si>
  <si>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</si>
  <si>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</si>
  <si>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</si>
  <si>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</si>
  <si>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</si>
  <si>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</si>
  <si>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</si>
  <si>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</si>
  <si>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</si>
  <si>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</si>
  <si>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</si>
  <si>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</si>
  <si>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</si>
  <si>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</si>
  <si>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</si>
  <si>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</si>
  <si>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</si>
  <si>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</si>
  <si>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</si>
  <si>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</si>
  <si>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</si>
  <si>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</si>
  <si>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</si>
  <si>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</si>
  <si>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</si>
  <si>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</si>
  <si>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</si>
  <si>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</si>
  <si>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</si>
  <si>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</si>
  <si>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</si>
  <si>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</si>
  <si>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</si>
  <si>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</si>
  <si>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</si>
  <si>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</si>
  <si>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</si>
  <si>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</si>
  <si>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</si>
  <si>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</si>
  <si>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</si>
  <si>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</si>
  <si>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</si>
  <si>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</si>
  <si>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</si>
  <si>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</si>
  <si>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</si>
  <si>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</si>
  <si>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</si>
  <si>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</si>
  <si>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</si>
  <si>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</si>
  <si>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</si>
  <si>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</si>
  <si>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</si>
  <si>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</si>
  <si>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</si>
  <si>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</si>
  <si>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</si>
  <si>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</si>
  <si>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</si>
  <si>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</si>
  <si>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</si>
  <si>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</si>
  <si>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</si>
  <si>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</si>
  <si>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</si>
  <si>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</si>
  <si>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</si>
  <si>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</si>
  <si>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</si>
  <si>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</si>
  <si>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</si>
  <si>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</si>
  <si>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</si>
  <si>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</si>
  <si>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</si>
  <si>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</si>
  <si>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</si>
  <si>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</si>
  <si>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</si>
  <si>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</si>
  <si>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</si>
  <si>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</si>
  <si>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</si>
  <si>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</si>
  <si>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</si>
  <si>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</si>
  <si>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</si>
  <si>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</si>
  <si>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</si>
  <si>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</si>
  <si>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</si>
  <si>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</si>
  <si>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</si>
  <si>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</si>
  <si>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</si>
  <si>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</si>
  <si>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</si>
  <si>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</si>
  <si>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</si>
  <si>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</si>
  <si>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</si>
  <si>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</si>
  <si>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</si>
  <si>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</si>
  <si>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</si>
  <si>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</si>
  <si>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</si>
  <si>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</si>
  <si>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</si>
  <si>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</si>
  <si>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</si>
  <si>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</si>
  <si>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</si>
  <si>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</si>
  <si>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</si>
  <si>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</si>
  <si>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</si>
  <si>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</si>
  <si>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</si>
  <si>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</si>
  <si>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</si>
  <si>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</si>
  <si>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</si>
  <si>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</si>
  <si>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</si>
  <si>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</si>
  <si>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</si>
  <si>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</si>
  <si>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</si>
  <si>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</si>
  <si>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</si>
  <si>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</si>
  <si>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</si>
  <si>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</si>
  <si>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</si>
  <si>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</si>
  <si>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</si>
  <si>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</si>
  <si>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</si>
  <si>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</si>
  <si>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</si>
  <si>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</si>
  <si>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</si>
  <si>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</si>
  <si>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</si>
  <si>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</si>
  <si>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</si>
  <si>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</si>
  <si>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</si>
  <si>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</si>
  <si>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</si>
  <si>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</si>
  <si>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</si>
  <si>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</si>
  <si>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</si>
  <si>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</si>
  <si>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</si>
  <si>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</si>
  <si>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</si>
  <si>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</si>
  <si>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</si>
  <si>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</si>
  <si>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</si>
  <si>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</si>
  <si>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</si>
  <si>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</si>
  <si>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</si>
  <si>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</si>
  <si>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</si>
  <si>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</si>
  <si>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</si>
  <si>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</si>
  <si>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</si>
  <si>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</si>
  <si>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</si>
  <si>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</si>
  <si>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</si>
  <si>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</si>
  <si>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</si>
  <si>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</si>
  <si>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</si>
  <si>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</si>
  <si>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</si>
  <si>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</si>
  <si>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</si>
  <si>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</si>
  <si>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</si>
  <si>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</si>
  <si>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</si>
  <si>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</si>
  <si>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</si>
  <si>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</si>
  <si>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</si>
  <si>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</si>
  <si>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</si>
  <si>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</si>
  <si>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</si>
  <si>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</si>
  <si>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</si>
  <si>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</si>
  <si>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</si>
  <si>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</si>
  <si>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</si>
  <si>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</si>
  <si>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</si>
  <si>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</si>
  <si>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</si>
  <si>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</si>
  <si>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</si>
  <si>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</si>
  <si>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</si>
  <si>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</si>
  <si>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</si>
  <si>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</si>
  <si>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</si>
  <si>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</si>
  <si>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</si>
  <si>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</si>
  <si>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</si>
  <si>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</si>
  <si>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</si>
  <si>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</si>
  <si>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</si>
  <si>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</si>
  <si>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</si>
  <si>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</si>
  <si>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</si>
  <si>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</si>
  <si>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</si>
  <si>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</si>
  <si>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</si>
  <si>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</si>
  <si>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</si>
  <si>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</si>
  <si>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</si>
  <si>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</si>
  <si>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</si>
  <si>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</si>
  <si>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</si>
  <si>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</si>
  <si>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</si>
  <si>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</si>
  <si>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</si>
  <si>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</si>
  <si>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</si>
  <si>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</si>
  <si>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</si>
  <si>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</si>
  <si>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</si>
  <si>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</si>
  <si>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</si>
  <si>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</si>
  <si>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</si>
  <si>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</si>
  <si>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</si>
  <si>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</si>
  <si>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</si>
  <si>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</si>
  <si>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</si>
  <si>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</si>
  <si>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</si>
  <si>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</si>
  <si>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</si>
  <si>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</si>
  <si>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</si>
  <si>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</si>
  <si>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</si>
  <si>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</si>
  <si>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</si>
  <si>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</si>
  <si>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</si>
  <si>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</si>
  <si>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</si>
  <si>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</si>
  <si>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</si>
  <si>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</si>
  <si>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</si>
  <si>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</si>
  <si>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</si>
  <si>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</si>
  <si>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</si>
  <si>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</si>
  <si>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</si>
  <si>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</si>
  <si>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</si>
  <si>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</si>
  <si>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</si>
  <si>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</si>
  <si>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</si>
  <si>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</si>
  <si>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</si>
  <si>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</si>
  <si>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</si>
  <si>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</si>
  <si>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</si>
  <si>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</si>
  <si>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</si>
  <si>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</si>
  <si>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</si>
  <si>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</si>
  <si>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</si>
  <si>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</si>
  <si>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</si>
  <si>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</si>
  <si>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</si>
  <si>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</si>
  <si>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</si>
  <si>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</si>
  <si>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</si>
  <si>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</si>
  <si>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</si>
  <si>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</si>
  <si>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</si>
  <si>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</si>
  <si>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</si>
  <si>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</si>
  <si>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</si>
  <si>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</si>
  <si>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</si>
  <si>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</si>
  <si>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</si>
  <si>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</si>
  <si>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</si>
  <si>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</si>
  <si>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</si>
  <si>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</si>
  <si>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</si>
  <si>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</si>
  <si>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</si>
  <si>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</si>
  <si>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</si>
  <si>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</si>
  <si>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</si>
  <si>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</si>
  <si>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</si>
  <si>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</si>
  <si>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</si>
  <si>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</si>
  <si>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</si>
  <si>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</si>
  <si>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</si>
  <si>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</si>
  <si>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</si>
  <si>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</si>
  <si>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</si>
  <si>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</si>
  <si>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</si>
  <si>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</si>
  <si>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</si>
  <si>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</si>
  <si>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</si>
  <si>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</si>
  <si>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</si>
  <si>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</si>
  <si>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</si>
  <si>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</si>
  <si>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</si>
  <si>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</si>
  <si>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</si>
  <si>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</si>
  <si>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</si>
  <si>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</si>
  <si>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</si>
  <si>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</si>
  <si>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</si>
  <si>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</si>
  <si>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</si>
  <si>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</si>
  <si>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</si>
  <si>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</si>
  <si>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</si>
  <si>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</si>
  <si>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</si>
  <si>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</si>
  <si>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</si>
  <si>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</si>
  <si>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</si>
  <si>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</si>
  <si>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</si>
  <si>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</si>
  <si>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</si>
  <si>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</si>
  <si>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</si>
  <si>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</si>
  <si>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</si>
  <si>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</si>
  <si>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</si>
  <si>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</si>
  <si>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</si>
  <si>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</si>
  <si>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</si>
  <si>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</si>
  <si>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</si>
  <si>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</si>
  <si>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</si>
  <si>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</si>
  <si>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</si>
  <si>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</si>
  <si>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</si>
  <si>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</si>
  <si>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</si>
  <si>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</si>
  <si>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</si>
  <si>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</si>
  <si>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</si>
  <si>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</si>
  <si>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</si>
  <si>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</si>
  <si>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</si>
  <si>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</si>
  <si>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</si>
  <si>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</si>
  <si>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</si>
  <si>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</si>
  <si>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</si>
  <si>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</si>
  <si>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</si>
  <si>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</si>
  <si>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</si>
  <si>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</si>
  <si>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</si>
  <si>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</si>
  <si>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</si>
  <si>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</si>
  <si>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</si>
  <si>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</si>
  <si>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</si>
  <si>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</si>
  <si>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</si>
  <si>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</si>
  <si>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</si>
  <si>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</si>
  <si>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</si>
  <si>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</si>
  <si>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</si>
  <si>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</si>
  <si>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</si>
  <si>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</si>
  <si>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</si>
  <si>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</si>
  <si>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</si>
  <si>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</si>
  <si>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</si>
  <si>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</si>
  <si>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</si>
  <si>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</si>
  <si>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</si>
  <si>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</si>
  <si>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</si>
  <si>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</si>
  <si>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</si>
  <si>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</si>
  <si>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</si>
  <si>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</si>
  <si>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</si>
  <si>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</si>
  <si>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</si>
  <si>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</si>
  <si>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</si>
  <si>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</si>
  <si>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</si>
  <si>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</si>
  <si>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</si>
  <si>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</si>
  <si>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</si>
  <si>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</si>
  <si>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</si>
  <si>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</si>
  <si>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</si>
  <si>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</si>
  <si>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</si>
  <si>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</si>
  <si>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</si>
  <si>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</si>
  <si>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</si>
  <si>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</si>
  <si>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</si>
  <si>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</si>
  <si>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</si>
  <si>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</si>
  <si>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</si>
  <si>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</si>
  <si>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</si>
  <si>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</si>
  <si>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</si>
  <si>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</si>
  <si>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</si>
  <si>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</si>
  <si>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</si>
  <si>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</si>
  <si>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</si>
  <si>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</si>
  <si>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</si>
  <si>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</si>
  <si>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</si>
  <si>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</si>
  <si>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</si>
  <si>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</si>
  <si>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</si>
  <si>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</si>
  <si>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</si>
  <si>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</si>
  <si>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</si>
  <si>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</si>
  <si>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</si>
  <si>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</si>
  <si>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</si>
  <si>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</si>
  <si>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</si>
  <si>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</si>
  <si>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</si>
  <si>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</si>
  <si>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</si>
  <si>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</si>
  <si>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</si>
  <si>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</si>
  <si>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</si>
  <si>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</si>
  <si>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</si>
  <si>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</si>
  <si>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</si>
  <si>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</si>
  <si>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</si>
  <si>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</si>
  <si>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</si>
  <si>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</si>
  <si>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</si>
  <si>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</si>
  <si>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</si>
  <si>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</si>
  <si>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</si>
  <si>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</si>
  <si>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</si>
  <si>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</si>
  <si>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</si>
  <si>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</si>
  <si>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</si>
  <si>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</si>
  <si>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</si>
  <si>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</si>
  <si>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</si>
  <si>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</si>
  <si>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</si>
  <si>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</si>
  <si>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</si>
  <si>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</si>
  <si>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</si>
  <si>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</si>
  <si>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</si>
  <si>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</si>
  <si>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</si>
  <si>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</si>
  <si>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</si>
  <si>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</si>
  <si>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</si>
  <si>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</si>
  <si>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</si>
  <si>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</si>
  <si>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</si>
  <si>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</si>
  <si>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</si>
  <si>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</si>
  <si>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</si>
  <si>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</si>
  <si>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</si>
  <si>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</si>
  <si>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</si>
  <si>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</si>
  <si>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</si>
  <si>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</si>
  <si>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</si>
  <si>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</si>
  <si>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</si>
  <si>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</si>
  <si>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</si>
  <si>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</si>
  <si>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</si>
  <si>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</si>
  <si>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</si>
  <si>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</si>
  <si>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</si>
  <si>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</si>
  <si>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</si>
  <si>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</si>
  <si>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</si>
  <si>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</si>
  <si>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</si>
  <si>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</si>
  <si>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</si>
  <si>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</si>
  <si>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</si>
  <si>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</si>
  <si>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</si>
  <si>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</si>
  <si>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</si>
  <si>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</si>
  <si>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</si>
  <si>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</si>
  <si>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</si>
  <si>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</si>
  <si>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</si>
  <si>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</si>
  <si>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</si>
  <si>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</si>
  <si>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</si>
  <si>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</si>
  <si>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</si>
  <si>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</si>
  <si>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</si>
  <si>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</si>
  <si>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</si>
  <si>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</si>
  <si>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</si>
  <si>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</si>
  <si>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</si>
  <si>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</si>
  <si>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</si>
  <si>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</si>
  <si>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</si>
  <si>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</si>
  <si>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</si>
  <si>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</si>
  <si>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</si>
  <si>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</si>
  <si>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</si>
  <si>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</si>
  <si>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</si>
  <si>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</si>
  <si>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</si>
  <si>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</si>
  <si>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</si>
  <si>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</si>
  <si>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</si>
  <si>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</si>
  <si>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</si>
  <si>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</si>
  <si>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</si>
  <si>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</si>
  <si>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</si>
  <si>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</si>
  <si>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</si>
  <si>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</si>
  <si>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</si>
  <si>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</si>
  <si>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</si>
  <si>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</si>
  <si>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</si>
  <si>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</si>
  <si>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</si>
  <si>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</si>
  <si>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</si>
  <si>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</si>
  <si>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</si>
  <si>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</si>
  <si>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</si>
  <si>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</si>
  <si>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</si>
  <si>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</si>
  <si>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</si>
  <si>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</si>
  <si>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</si>
  <si>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</si>
  <si>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</si>
  <si>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</si>
  <si>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</si>
  <si>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</si>
  <si>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</si>
  <si>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</si>
  <si>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</si>
  <si>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</si>
  <si>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</si>
  <si>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</si>
  <si>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</si>
  <si>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</si>
  <si>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</si>
  <si>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</si>
  <si>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</si>
  <si>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</si>
  <si>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</si>
  <si>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</si>
  <si>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</si>
  <si>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</si>
  <si>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</si>
  <si>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</si>
  <si>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</si>
  <si>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</si>
  <si>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</si>
  <si>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</si>
  <si>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</si>
  <si>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</si>
  <si>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</si>
  <si>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</si>
  <si>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</si>
  <si>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</si>
  <si>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</si>
  <si>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</si>
  <si>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</si>
  <si>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</si>
  <si>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</si>
  <si>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</si>
  <si>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</si>
  <si>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</si>
  <si>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</si>
  <si>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</si>
  <si>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</si>
  <si>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</si>
  <si>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</si>
  <si>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</si>
  <si>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</si>
  <si>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</si>
  <si>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</si>
  <si>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</si>
  <si>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</si>
  <si>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</si>
  <si>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</si>
  <si>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</si>
  <si>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</si>
  <si>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</si>
  <si>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</si>
  <si>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</si>
  <si>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</si>
  <si>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</si>
  <si>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</si>
  <si>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</si>
  <si>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</si>
  <si>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</si>
  <si>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</si>
  <si>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</si>
  <si>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</si>
  <si>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</si>
  <si>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</si>
  <si>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</si>
  <si>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</si>
  <si>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</si>
  <si>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</si>
  <si>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</si>
  <si>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</si>
  <si>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</si>
  <si>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</si>
  <si>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</si>
  <si>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</si>
  <si>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</si>
  <si>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</si>
  <si>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</si>
  <si>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</si>
  <si>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</si>
  <si>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</si>
  <si>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</si>
  <si>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</si>
  <si>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</si>
  <si>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</si>
  <si>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</si>
  <si>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</si>
  <si>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</si>
  <si>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</si>
  <si>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</si>
  <si>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</si>
  <si>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</si>
  <si>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</si>
  <si>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</si>
  <si>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</si>
  <si>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</si>
  <si>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</si>
  <si>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</si>
  <si>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</si>
  <si>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</si>
  <si>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</si>
  <si>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</si>
  <si>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</si>
  <si>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</si>
  <si>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</si>
  <si>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</si>
  <si>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</si>
  <si>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</si>
  <si>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</si>
  <si>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</si>
  <si>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</si>
  <si>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</si>
  <si>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</si>
  <si>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</si>
  <si>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</si>
  <si>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</si>
  <si>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</si>
  <si>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</si>
  <si>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</si>
  <si>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</si>
  <si>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</si>
  <si>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</si>
  <si>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</si>
  <si>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</si>
  <si>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</si>
  <si>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</si>
  <si>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</si>
  <si>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</si>
  <si>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</si>
  <si>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</si>
  <si>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</si>
  <si>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</si>
  <si>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</si>
  <si>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</si>
  <si>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</si>
  <si>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</si>
  <si>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</si>
  <si>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</si>
  <si>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</si>
  <si>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</si>
  <si>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</si>
  <si>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</si>
  <si>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</si>
  <si>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</si>
  <si>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</si>
  <si>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</si>
  <si>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</si>
  <si>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</si>
  <si>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</si>
  <si>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</si>
  <si>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</si>
  <si>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</si>
  <si>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</si>
  <si>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</si>
  <si>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</si>
  <si>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</si>
  <si>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</si>
  <si>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</si>
  <si>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</si>
  <si>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</si>
  <si>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</si>
  <si>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</si>
  <si>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</si>
  <si>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</si>
  <si>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</si>
  <si>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</si>
  <si>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</si>
  <si>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</si>
  <si>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</si>
  <si>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</si>
  <si>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</si>
  <si>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</si>
  <si>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</si>
  <si>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</si>
  <si>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</si>
  <si>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</si>
  <si>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</si>
  <si>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</si>
  <si>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</si>
  <si>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</si>
  <si>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</si>
  <si>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</si>
  <si>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</si>
  <si>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</si>
  <si>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</si>
  <si>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</si>
  <si>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</si>
  <si>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</si>
  <si>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</si>
  <si>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</si>
  <si>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</si>
  <si>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</si>
  <si>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</si>
  <si>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</si>
  <si>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</si>
  <si>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</si>
  <si>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</si>
  <si>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</si>
  <si>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</si>
  <si>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</si>
  <si>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</si>
  <si>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</si>
  <si>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</si>
  <si>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</si>
  <si>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</si>
  <si>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</si>
  <si>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</si>
  <si>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</si>
  <si>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</si>
  <si>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</si>
  <si>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</si>
  <si>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</si>
  <si>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</si>
  <si>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</si>
  <si>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</si>
  <si>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</si>
  <si>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</si>
  <si>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</si>
  <si>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</si>
  <si>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</si>
  <si>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</si>
  <si>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</si>
  <si>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</si>
  <si>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</si>
  <si>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</si>
  <si>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</si>
  <si>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</si>
  <si>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</si>
  <si>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</si>
  <si>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</si>
  <si>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</si>
  <si>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</si>
  <si>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</si>
  <si>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</si>
  <si>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</si>
  <si>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</si>
  <si>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</si>
  <si>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</si>
  <si>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</si>
  <si>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</si>
  <si>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</si>
  <si>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</si>
  <si>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</si>
  <si>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</si>
  <si>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</si>
  <si>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</si>
  <si>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</si>
  <si>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</si>
  <si>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</si>
  <si>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</si>
  <si>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</si>
  <si>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</si>
  <si>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</si>
  <si>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</si>
  <si>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</si>
  <si>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</si>
  <si>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</si>
  <si>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</si>
  <si>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</si>
  <si>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</si>
  <si>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</si>
  <si>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</si>
  <si>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</si>
  <si>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</si>
  <si>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</si>
  <si>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</si>
  <si>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</si>
  <si>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</si>
  <si>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</si>
  <si>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</si>
  <si>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</si>
  <si>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</si>
  <si>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</si>
  <si>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</si>
  <si>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</si>
  <si>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</si>
  <si>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</si>
  <si>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</si>
  <si>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</si>
  <si>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</si>
  <si>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</si>
  <si>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</si>
  <si>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</si>
  <si>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</si>
  <si>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</si>
  <si>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</si>
  <si>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</si>
  <si>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</si>
  <si>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</si>
  <si>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</si>
  <si>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</si>
  <si>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</si>
  <si>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</si>
  <si>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</si>
  <si>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</si>
  <si>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</si>
  <si>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</si>
  <si>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</si>
  <si>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</si>
  <si>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</si>
  <si>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</si>
  <si>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</si>
  <si>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</si>
  <si>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</si>
  <si>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</si>
  <si>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</si>
  <si>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</si>
  <si>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</si>
  <si>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</si>
  <si>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</si>
  <si>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</si>
  <si>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</si>
  <si>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</si>
  <si>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</si>
  <si>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</si>
  <si>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</si>
  <si>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</si>
  <si>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</si>
  <si>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</si>
  <si>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</si>
  <si>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</si>
  <si>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</si>
  <si>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</si>
  <si>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</si>
  <si>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</si>
  <si>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</si>
  <si>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</si>
  <si>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</si>
  <si>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</si>
  <si>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</si>
  <si>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</si>
  <si>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</si>
  <si>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</si>
  <si>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</si>
  <si>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</si>
  <si>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</si>
  <si>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</si>
  <si>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</si>
  <si>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</si>
  <si>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</si>
  <si>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</si>
  <si>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</si>
  <si>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</si>
  <si>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</si>
  <si>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</si>
  <si>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</si>
  <si>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</si>
  <si>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</si>
  <si>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</si>
  <si>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</si>
  <si>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</si>
  <si>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</si>
  <si>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</si>
  <si>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</si>
  <si>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</si>
  <si>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</si>
  <si>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</si>
  <si>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</si>
  <si>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</si>
  <si>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</si>
  <si>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</si>
  <si>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</si>
  <si>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</si>
  <si>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</si>
  <si>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</si>
  <si>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</si>
  <si>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</si>
  <si>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</si>
  <si>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</si>
  <si>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</si>
  <si>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</si>
  <si>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</si>
  <si>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</si>
  <si>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</si>
  <si>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</si>
  <si>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</si>
  <si>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</si>
  <si>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</si>
  <si>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</si>
  <si>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</si>
  <si>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</si>
  <si>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</si>
  <si>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</si>
  <si>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</si>
  <si>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</si>
  <si>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</si>
  <si>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</si>
  <si>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</si>
  <si>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</si>
  <si>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</si>
  <si>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</si>
  <si>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</si>
  <si>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</si>
  <si>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</si>
  <si>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</si>
  <si>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</si>
  <si>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</si>
  <si>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</si>
  <si>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</si>
  <si>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</si>
  <si>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</si>
  <si>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</si>
  <si>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</si>
  <si>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</si>
  <si>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</si>
  <si>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</si>
  <si>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</si>
  <si>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</si>
  <si>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</si>
  <si>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</si>
  <si>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</si>
  <si>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</si>
  <si>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</si>
  <si>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</si>
  <si>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</si>
  <si>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</si>
  <si>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</si>
  <si>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</si>
  <si>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</si>
  <si>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</si>
  <si>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</si>
  <si>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</si>
  <si>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</si>
  <si>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</si>
  <si>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</si>
  <si>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</si>
  <si>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</si>
  <si>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</si>
  <si>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</si>
  <si>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</si>
  <si>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</si>
  <si>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</si>
  <si>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</si>
  <si>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</si>
  <si>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</si>
  <si>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</si>
  <si>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</si>
  <si>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</si>
  <si>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</si>
  <si>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</si>
  <si>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</si>
  <si>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</si>
  <si>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</si>
  <si>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</si>
  <si>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</si>
  <si>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</si>
  <si>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</si>
  <si>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</si>
  <si>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</si>
  <si>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</si>
  <si>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</si>
  <si>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</si>
  <si>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</si>
  <si>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</si>
  <si>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</si>
  <si>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</si>
  <si>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</si>
  <si>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</si>
  <si>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</si>
  <si>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</si>
  <si>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</si>
  <si>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</si>
  <si>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</si>
  <si>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</si>
  <si>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</si>
  <si>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</si>
  <si>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</si>
  <si>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</si>
  <si>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</si>
  <si>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</si>
  <si>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</si>
  <si>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</si>
  <si>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</si>
  <si>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</si>
  <si>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</si>
  <si>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</si>
  <si>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</si>
  <si>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</si>
  <si>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</si>
  <si>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</si>
  <si>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</si>
  <si>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</si>
  <si>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</si>
  <si>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</si>
  <si>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</si>
  <si>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</si>
  <si>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</si>
  <si>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</si>
  <si>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</si>
  <si>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</si>
  <si>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</si>
  <si>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</si>
  <si>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</si>
  <si>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</si>
  <si>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</si>
  <si>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</si>
  <si>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</si>
  <si>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</si>
  <si>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</si>
  <si>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</si>
  <si>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</si>
  <si>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</si>
  <si>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</si>
  <si>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</si>
  <si>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</si>
  <si>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</si>
  <si>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</si>
  <si>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</si>
  <si>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</si>
  <si>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</si>
  <si>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</si>
  <si>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</si>
  <si>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</si>
  <si>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</si>
  <si>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</si>
  <si>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</si>
  <si>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</si>
  <si>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</si>
  <si>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</si>
  <si>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</si>
  <si>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</si>
  <si>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</si>
  <si>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</si>
  <si>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</si>
  <si>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</si>
  <si>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</si>
  <si>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</si>
  <si>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</si>
  <si>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</si>
  <si>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</si>
  <si>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</si>
  <si>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</si>
  <si>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</si>
  <si>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</si>
  <si>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</si>
  <si>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</si>
  <si>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</si>
  <si>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</si>
  <si>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</si>
  <si>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</si>
  <si>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</si>
  <si>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</si>
  <si>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</si>
  <si>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</si>
  <si>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</si>
  <si>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</si>
  <si>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</si>
  <si>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</si>
  <si>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</si>
  <si>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</si>
  <si>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</si>
  <si>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</si>
  <si>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</si>
  <si>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</si>
  <si>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</si>
  <si>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</si>
  <si>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</si>
  <si>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</si>
  <si>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</si>
  <si>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</si>
  <si>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</si>
  <si>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</si>
  <si>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</si>
  <si>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</si>
  <si>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</si>
  <si>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</si>
  <si>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</si>
  <si>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</si>
  <si>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</si>
  <si>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</si>
  <si>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</si>
  <si>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</si>
  <si>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</si>
  <si>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</si>
  <si>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</si>
  <si>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</si>
  <si>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</si>
  <si>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</si>
  <si>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</si>
  <si>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</si>
  <si>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</si>
  <si>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</si>
  <si>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</si>
  <si>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</si>
  <si>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</si>
  <si>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</si>
  <si>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</si>
  <si>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</si>
  <si>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</si>
  <si>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</si>
  <si>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</si>
  <si>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</si>
  <si>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</si>
  <si>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</si>
  <si>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</si>
  <si>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</si>
  <si>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</si>
  <si>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</si>
  <si>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</si>
  <si>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</si>
  <si>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</si>
  <si>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</si>
  <si>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</si>
  <si>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</si>
  <si>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</si>
  <si>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</si>
  <si>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</si>
  <si>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</si>
  <si>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</si>
  <si>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</si>
  <si>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</si>
  <si>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</si>
  <si>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</si>
  <si>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</si>
  <si>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</si>
  <si>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</si>
  <si>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</si>
  <si>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</si>
  <si>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</si>
  <si>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</si>
  <si>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</si>
  <si>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</si>
  <si>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</si>
  <si>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</si>
  <si>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</si>
  <si>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</si>
  <si>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</si>
  <si>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</si>
  <si>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</si>
  <si>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</si>
  <si>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</si>
  <si>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</si>
  <si>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</si>
  <si>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</si>
  <si>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</si>
  <si>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</si>
  <si>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</si>
  <si>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</si>
  <si>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</si>
  <si>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</si>
  <si>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</si>
  <si>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</si>
  <si>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</si>
  <si>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</si>
  <si>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</si>
  <si>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</si>
  <si>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</si>
  <si>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</si>
  <si>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</si>
  <si>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</si>
  <si>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</si>
  <si>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</si>
  <si>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</si>
  <si>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</si>
  <si>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</si>
  <si>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</si>
  <si>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</si>
  <si>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</si>
  <si>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</si>
  <si>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</si>
  <si>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</si>
  <si>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</si>
  <si>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</si>
  <si>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</si>
  <si>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</si>
  <si>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</si>
  <si>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</si>
  <si>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</si>
  <si>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</si>
  <si>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</si>
  <si>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</si>
  <si>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</si>
  <si>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</si>
  <si>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</si>
  <si>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</si>
  <si>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</si>
  <si>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</si>
  <si>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</si>
  <si>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</si>
  <si>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</si>
  <si>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</si>
  <si>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</si>
  <si>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</si>
  <si>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</si>
  <si>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</si>
  <si>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</si>
  <si>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</si>
  <si>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</si>
  <si>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</si>
  <si>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</si>
  <si>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</si>
  <si>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</si>
  <si>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</si>
  <si>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</si>
  <si>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</si>
  <si>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</si>
  <si>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</si>
  <si>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</si>
  <si>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</si>
  <si>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</si>
  <si>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</si>
  <si>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</si>
  <si>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</si>
  <si>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</si>
  <si>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</si>
  <si>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</si>
  <si>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</si>
  <si>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</si>
  <si>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</si>
  <si>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</si>
  <si>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</si>
  <si>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</si>
  <si>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</si>
  <si>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</si>
  <si>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</si>
  <si>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</si>
  <si>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</si>
  <si>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</si>
  <si>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</si>
  <si>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</si>
  <si>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</si>
  <si>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</si>
  <si>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</si>
  <si>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</si>
  <si>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</si>
  <si>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</si>
  <si>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</si>
  <si>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</si>
  <si>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</si>
  <si>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</si>
  <si>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</si>
  <si>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</si>
  <si>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</si>
  <si>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</si>
  <si>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</si>
  <si>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</si>
  <si>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</si>
  <si>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</si>
  <si>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</si>
  <si>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</si>
  <si>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</si>
  <si>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</si>
  <si>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</si>
  <si>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</si>
  <si>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</si>
  <si>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</si>
  <si>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</si>
  <si>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</si>
  <si>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</si>
  <si>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</si>
  <si>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</si>
  <si>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</si>
  <si>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</si>
  <si>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</si>
  <si>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</si>
  <si>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</si>
  <si>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</si>
  <si>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</si>
  <si>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</si>
  <si>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</si>
  <si>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</si>
  <si>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</si>
  <si>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</si>
  <si>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</si>
  <si>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</si>
  <si>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</si>
  <si>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</si>
  <si>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</si>
  <si>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</si>
  <si>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</si>
  <si>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</si>
  <si>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</si>
  <si>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</si>
  <si>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</si>
  <si>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</si>
  <si>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</si>
  <si>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</si>
  <si>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</si>
  <si>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</si>
  <si>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</si>
  <si>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</si>
  <si>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</si>
  <si>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</si>
  <si>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</si>
  <si>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</si>
  <si>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</si>
  <si>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</si>
  <si>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</si>
  <si>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</si>
  <si>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</si>
  <si>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</si>
  <si>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</si>
  <si>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</si>
  <si>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</si>
  <si>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</si>
  <si>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</si>
  <si>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</si>
  <si>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</si>
  <si>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</si>
  <si>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</si>
  <si>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</si>
  <si>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</si>
  <si>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</si>
  <si>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</si>
  <si>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</si>
  <si>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</si>
  <si>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</si>
  <si>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</si>
  <si>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</si>
  <si>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</si>
  <si>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</si>
  <si>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</si>
  <si>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</si>
  <si>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</si>
  <si>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</si>
  <si>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</si>
  <si>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</si>
  <si>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</si>
  <si>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</si>
  <si>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</si>
  <si>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</si>
  <si>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</si>
  <si>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</si>
  <si>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</si>
  <si>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</si>
  <si>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</si>
  <si>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</si>
  <si>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</si>
  <si>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</si>
  <si>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</si>
  <si>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</si>
  <si>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</si>
  <si>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</si>
  <si>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</si>
  <si>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</si>
  <si>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</si>
  <si>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</si>
  <si>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</si>
  <si>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</si>
  <si>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</si>
  <si>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</si>
  <si>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</si>
  <si>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</si>
  <si>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</si>
  <si>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</si>
  <si>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</si>
  <si>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</si>
  <si>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</si>
  <si>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</si>
  <si>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</si>
  <si>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</si>
  <si>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</si>
  <si>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</si>
  <si>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</si>
  <si>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</si>
  <si>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</si>
  <si>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</si>
  <si>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</si>
  <si>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</si>
  <si>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</si>
  <si>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</si>
  <si>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</si>
  <si>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</si>
  <si>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</si>
  <si>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</si>
  <si>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</si>
  <si>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</si>
  <si>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</si>
  <si>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</si>
  <si>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</si>
  <si>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</si>
  <si>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</si>
  <si>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</si>
  <si>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</si>
  <si>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</si>
  <si>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</si>
  <si>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</si>
  <si>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</si>
  <si>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</si>
  <si>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</si>
  <si>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</si>
  <si>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</si>
  <si>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</si>
  <si>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</si>
  <si>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</si>
  <si>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</si>
  <si>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</si>
  <si>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</si>
  <si>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</si>
  <si>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</si>
  <si>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</si>
  <si>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</si>
  <si>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</si>
  <si>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</si>
  <si>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</si>
  <si>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</si>
  <si>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</si>
  <si>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</si>
  <si>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</si>
  <si>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</si>
  <si>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</si>
  <si>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</si>
  <si>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</si>
  <si>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</si>
  <si>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</si>
  <si>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</si>
  <si>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</si>
  <si>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</si>
  <si>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</si>
  <si>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</si>
  <si>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</si>
  <si>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</si>
  <si>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</si>
  <si>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</si>
  <si>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</si>
  <si>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</si>
  <si>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</si>
  <si>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</si>
  <si>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</si>
  <si>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</si>
  <si>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</si>
  <si>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</si>
  <si>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</si>
  <si>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</si>
  <si>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</si>
  <si>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</si>
  <si>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</si>
  <si>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</si>
  <si>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</si>
  <si>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</si>
  <si>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</si>
  <si>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</si>
  <si>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</si>
  <si>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</si>
  <si>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</si>
  <si>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</si>
  <si>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</si>
  <si>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</si>
  <si>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</si>
  <si>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</si>
  <si>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</si>
  <si>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</si>
  <si>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</si>
  <si>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</si>
  <si>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</si>
  <si>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</si>
  <si>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</si>
  <si>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</si>
  <si>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</si>
  <si>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</si>
  <si>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</si>
  <si>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</si>
  <si>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</si>
  <si>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</si>
  <si>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</si>
  <si>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</si>
  <si>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</si>
  <si>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</si>
  <si>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</si>
  <si>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</si>
  <si>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</si>
  <si>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</si>
  <si>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</si>
  <si>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</si>
  <si>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</si>
  <si>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</si>
  <si>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</si>
  <si>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</si>
  <si>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</si>
  <si>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</si>
  <si>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</si>
  <si>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</si>
  <si>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</si>
  <si>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</si>
  <si>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</si>
  <si>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</si>
  <si>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</si>
  <si>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</si>
  <si>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</si>
  <si>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</si>
  <si>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</si>
  <si>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</si>
  <si>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</si>
  <si>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</si>
  <si>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</si>
  <si>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</si>
  <si>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</si>
  <si>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</si>
  <si>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</si>
  <si>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</si>
  <si>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</si>
  <si>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</si>
  <si>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</si>
  <si>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</si>
  <si>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</si>
  <si>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</si>
  <si>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</si>
  <si>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</si>
  <si>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</si>
  <si>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</si>
  <si>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</si>
  <si>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</si>
  <si>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</si>
  <si>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</si>
  <si>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</si>
  <si>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</si>
  <si>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</si>
  <si>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</si>
  <si>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</si>
  <si>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</si>
  <si>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</si>
  <si>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</si>
  <si>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</si>
  <si>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</si>
  <si>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</si>
  <si>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</si>
  <si>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</si>
  <si>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</si>
  <si>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</si>
  <si>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</si>
  <si>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</si>
  <si>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</si>
  <si>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</si>
  <si>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</si>
  <si>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</si>
  <si>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</si>
  <si>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</si>
  <si>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</si>
  <si>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</si>
  <si>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</si>
  <si>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</si>
  <si>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</si>
  <si>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</si>
  <si>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</si>
  <si>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</si>
  <si>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</si>
  <si>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</si>
  <si>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</si>
  <si>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</si>
  <si>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</si>
  <si>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</si>
  <si>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</si>
  <si>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</si>
  <si>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</si>
  <si>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</si>
  <si>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</si>
  <si>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</si>
  <si>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</si>
  <si>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</si>
  <si>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</si>
  <si>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</si>
  <si>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</si>
  <si>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</si>
  <si>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</si>
  <si>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</si>
  <si>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</si>
  <si>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</si>
  <si>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</si>
  <si>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</si>
  <si>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</si>
  <si>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</si>
  <si>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</si>
  <si>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</si>
  <si>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</si>
  <si>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</si>
  <si>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</si>
  <si>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</si>
  <si>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</si>
  <si>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</si>
  <si>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</si>
  <si>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</si>
  <si>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</si>
  <si>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</si>
  <si>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</si>
  <si>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</si>
  <si>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</si>
  <si>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</si>
  <si>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</si>
  <si>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</si>
  <si>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</si>
  <si>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</si>
  <si>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</si>
  <si>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</si>
  <si>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</si>
  <si>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</si>
  <si>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</si>
  <si>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</si>
  <si>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</si>
  <si>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</si>
  <si>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</si>
  <si>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</si>
  <si>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</si>
  <si>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</si>
  <si>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</si>
  <si>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</si>
  <si>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</si>
  <si>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</si>
  <si>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</si>
  <si>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</si>
  <si>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</si>
  <si>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</si>
  <si>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</si>
  <si>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</si>
  <si>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</si>
  <si>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</si>
  <si>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</si>
  <si>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</si>
  <si>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</si>
  <si>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</si>
  <si>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</si>
  <si>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</si>
  <si>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</si>
  <si>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</si>
  <si>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</si>
  <si>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</si>
  <si>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</si>
  <si>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</si>
  <si>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</si>
  <si>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</si>
  <si>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</si>
  <si>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</si>
  <si>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</si>
  <si>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</si>
  <si>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</si>
  <si>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</si>
  <si>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</si>
  <si>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</si>
  <si>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</si>
  <si>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</si>
  <si>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</si>
  <si>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</si>
  <si>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</si>
  <si>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</si>
  <si>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</si>
  <si>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</si>
  <si>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</si>
  <si>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</si>
  <si>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</si>
  <si>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</si>
  <si>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</si>
  <si>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</si>
  <si>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</si>
  <si>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</si>
  <si>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</si>
  <si>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</si>
  <si>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</si>
  <si>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</si>
  <si>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</si>
  <si>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</si>
  <si>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</si>
  <si>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</si>
  <si>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</si>
  <si>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</si>
  <si>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</si>
  <si>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</si>
  <si>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</si>
  <si>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</si>
  <si>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</si>
  <si>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</si>
  <si>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</si>
  <si>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</si>
  <si>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</si>
  <si>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</si>
  <si>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</si>
  <si>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</si>
  <si>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</si>
  <si>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</si>
  <si>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</si>
  <si>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</si>
  <si>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</si>
  <si>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</si>
  <si>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</si>
  <si>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</si>
  <si>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</si>
  <si>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</si>
  <si>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</si>
  <si>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</si>
  <si>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</si>
  <si>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</si>
  <si>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</si>
  <si>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</si>
  <si>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</si>
  <si>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</si>
  <si>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</si>
  <si>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</si>
  <si>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</si>
  <si>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</si>
  <si>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</si>
  <si>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</si>
  <si>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</si>
  <si>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</si>
  <si>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</si>
  <si>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</si>
  <si>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</si>
  <si>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</si>
  <si>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</si>
  <si>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</si>
  <si>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</si>
  <si>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</si>
  <si>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</si>
  <si>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</si>
  <si>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</si>
  <si>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</si>
  <si>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</si>
  <si>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</si>
  <si>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</si>
  <si>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</si>
  <si>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</si>
  <si>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</si>
  <si>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</si>
  <si>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</si>
  <si>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</si>
  <si>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</si>
  <si>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</si>
  <si>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</si>
  <si>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</si>
  <si>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</si>
  <si>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</si>
  <si>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</si>
  <si>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</si>
  <si>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</si>
  <si>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</si>
  <si>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</si>
  <si>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</si>
  <si>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</si>
  <si>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</si>
  <si>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</si>
  <si>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</si>
  <si>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</si>
  <si>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</si>
  <si>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</si>
  <si>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</si>
  <si>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</si>
  <si>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</si>
  <si>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</si>
  <si>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</si>
  <si>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</si>
  <si>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</si>
  <si>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</si>
  <si>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</si>
  <si>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</si>
  <si>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</si>
  <si>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</si>
  <si>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</si>
  <si>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</si>
  <si>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</si>
  <si>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</si>
  <si>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</si>
  <si>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</si>
  <si>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</si>
  <si>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</si>
  <si>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</si>
  <si>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</si>
  <si>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</si>
  <si>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</si>
  <si>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</si>
  <si>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</si>
  <si>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</si>
  <si>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</si>
  <si>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</si>
  <si>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</si>
  <si>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</si>
  <si>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</si>
  <si>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</si>
  <si>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</si>
  <si>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</si>
  <si>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</si>
  <si>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</si>
  <si>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</si>
  <si>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</si>
  <si>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</si>
  <si>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</si>
  <si>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</si>
  <si>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</si>
  <si>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</si>
  <si>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</si>
  <si>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</si>
  <si>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</si>
  <si>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</si>
  <si>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</si>
  <si>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</si>
  <si>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</si>
  <si>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</si>
  <si>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</si>
  <si>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</si>
  <si>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</si>
  <si>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</si>
  <si>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</si>
  <si>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</si>
  <si>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</si>
  <si>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</si>
  <si>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</si>
  <si>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</si>
  <si>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</si>
  <si>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</si>
  <si>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</si>
  <si>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</si>
  <si>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</si>
  <si>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</si>
  <si>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</si>
  <si>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</si>
  <si>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</si>
  <si>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</si>
  <si>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</si>
  <si>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</si>
  <si>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</si>
  <si>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</si>
  <si>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</si>
  <si>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</si>
  <si>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</si>
  <si>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</si>
  <si>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</si>
  <si>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</si>
  <si>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</si>
  <si>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</si>
  <si>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</si>
  <si>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</si>
  <si>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</si>
  <si>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</si>
  <si>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</si>
  <si>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</si>
  <si>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</si>
  <si>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</si>
  <si>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</si>
  <si>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</si>
  <si>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</si>
  <si>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</si>
  <si>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</si>
  <si>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</si>
  <si>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</si>
  <si>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</si>
  <si>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</si>
  <si>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</si>
  <si>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</si>
  <si>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</si>
  <si>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</si>
  <si>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</si>
  <si>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</si>
  <si>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</si>
  <si>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</si>
  <si>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</si>
  <si>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</si>
  <si>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</si>
  <si>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</si>
  <si>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</si>
  <si>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</si>
  <si>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</si>
  <si>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</si>
  <si>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</si>
  <si>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</si>
  <si>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</si>
  <si>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</si>
  <si>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</si>
  <si>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</si>
  <si>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</si>
  <si>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</si>
  <si>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</si>
  <si>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</si>
  <si>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</si>
  <si>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</si>
  <si>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</si>
  <si>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</si>
  <si>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</si>
  <si>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</si>
  <si>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</si>
  <si>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</si>
  <si>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</si>
  <si>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</si>
  <si>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</si>
  <si>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</si>
  <si>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</si>
  <si>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</si>
  <si>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</si>
  <si>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</si>
  <si>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</si>
  <si>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</si>
  <si>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</si>
  <si>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</si>
  <si>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</si>
  <si>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</si>
  <si>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</si>
  <si>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</si>
  <si>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</si>
  <si>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</si>
  <si>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</si>
  <si>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</si>
  <si>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</si>
  <si>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</si>
  <si>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</si>
  <si>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</si>
  <si>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</si>
  <si>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</si>
  <si>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</si>
  <si>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</si>
  <si>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</si>
  <si>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</si>
  <si>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</si>
  <si>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</si>
  <si>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</si>
  <si>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</si>
  <si>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</si>
  <si>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</si>
  <si>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</si>
  <si>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</si>
  <si>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</si>
  <si>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</si>
  <si>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</si>
  <si>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</si>
  <si>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</si>
  <si>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</si>
  <si>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</si>
  <si>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</si>
  <si>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</si>
  <si>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</si>
  <si>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</si>
  <si>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</si>
  <si>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</si>
  <si>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</si>
  <si>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</si>
  <si>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</si>
  <si>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</si>
  <si>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</si>
  <si>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</si>
  <si>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</si>
  <si>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</si>
  <si>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</si>
  <si>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</si>
  <si>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</si>
  <si>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</si>
  <si>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</si>
  <si>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</si>
  <si>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</si>
  <si>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</si>
  <si>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</si>
  <si>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</si>
  <si>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</si>
  <si>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</si>
  <si>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</si>
  <si>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</si>
  <si>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</si>
  <si>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</si>
  <si>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</si>
  <si>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</si>
  <si>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</si>
  <si>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</si>
  <si>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</si>
  <si>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</si>
  <si>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</si>
  <si>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</si>
  <si>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</si>
  <si>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</si>
  <si>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</si>
  <si>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</si>
  <si>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</si>
  <si>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</si>
  <si>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</si>
  <si>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</si>
  <si>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</si>
  <si>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</si>
  <si>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</si>
  <si>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</si>
  <si>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</si>
  <si>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</si>
  <si>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</si>
  <si>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</si>
  <si>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</si>
  <si>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</si>
  <si>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</si>
  <si>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</si>
  <si>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</si>
  <si>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</si>
  <si>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</si>
  <si>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</si>
  <si>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</si>
  <si>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</si>
  <si>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</si>
  <si>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</si>
  <si>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</si>
  <si>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</si>
  <si>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</si>
  <si>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</si>
  <si>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</si>
  <si>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</si>
  <si>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</si>
  <si>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</si>
  <si>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</si>
  <si>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</si>
  <si>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</si>
  <si>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</si>
  <si>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</si>
  <si>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</si>
  <si>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</si>
  <si>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</si>
  <si>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</si>
  <si>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</si>
  <si>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</si>
  <si>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</si>
  <si>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</si>
  <si>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</si>
  <si>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</si>
  <si>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</si>
  <si>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</si>
  <si>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</si>
  <si>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</si>
  <si>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</si>
  <si>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</si>
  <si>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</si>
  <si>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</si>
  <si>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</si>
  <si>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</si>
  <si>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</si>
  <si>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</si>
  <si>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</si>
  <si>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</si>
  <si>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</si>
  <si>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</si>
  <si>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</si>
  <si>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</si>
  <si>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</si>
  <si>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</si>
  <si>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</si>
  <si>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</si>
  <si>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</si>
  <si>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</si>
  <si>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</si>
  <si>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</si>
  <si>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</si>
  <si>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</si>
  <si>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</si>
  <si>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</si>
  <si>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</si>
  <si>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</si>
  <si>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</si>
  <si>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</si>
  <si>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</si>
  <si>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</si>
  <si>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</si>
  <si>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</si>
  <si>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</si>
  <si>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</si>
  <si>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</si>
  <si>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</si>
  <si>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</si>
  <si>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</si>
  <si>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</si>
  <si>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</si>
  <si>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</si>
  <si>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</si>
  <si>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</si>
  <si>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</si>
  <si>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</si>
  <si>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</si>
  <si>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</si>
  <si>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</si>
  <si>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</si>
  <si>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</si>
  <si>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</si>
  <si>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</si>
  <si>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</si>
  <si>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</si>
  <si>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</si>
  <si>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</si>
  <si>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</si>
  <si>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</si>
  <si>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</si>
  <si>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</si>
  <si>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</si>
  <si>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</si>
  <si>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</si>
  <si>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</si>
  <si>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</si>
  <si>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</si>
  <si>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</si>
  <si>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</si>
  <si>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</si>
  <si>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</si>
  <si>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</si>
  <si>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</si>
  <si>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</si>
  <si>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</si>
  <si>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</si>
  <si>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</si>
  <si>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</si>
  <si>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</si>
  <si>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</si>
  <si>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</si>
  <si>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</si>
  <si>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</si>
  <si>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</si>
  <si>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</si>
  <si>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</si>
  <si>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</si>
  <si>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</si>
  <si>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</si>
  <si>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</si>
  <si>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</si>
  <si>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</si>
  <si>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</si>
  <si>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</si>
  <si>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</si>
  <si>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</si>
  <si>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</si>
  <si>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</si>
  <si>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</si>
  <si>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</si>
  <si>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</si>
  <si>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</si>
  <si>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</si>
  <si>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</si>
  <si>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</si>
  <si>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</si>
  <si>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</si>
  <si>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</si>
  <si>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</si>
  <si>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</si>
  <si>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</si>
  <si>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</si>
  <si>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</si>
  <si>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</si>
  <si>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</si>
  <si>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</si>
  <si>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</si>
  <si>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</si>
  <si>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</si>
  <si>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</si>
  <si>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</si>
  <si>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</si>
  <si>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</si>
  <si>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</si>
  <si>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</si>
  <si>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</si>
  <si>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</si>
  <si>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</si>
  <si>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</si>
  <si>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</si>
  <si>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</si>
  <si>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</si>
  <si>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</si>
  <si>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</si>
  <si>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</si>
  <si>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</si>
  <si>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</si>
  <si>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</si>
  <si>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</si>
  <si>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</si>
  <si>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</si>
  <si>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</si>
  <si>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</si>
  <si>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</si>
  <si>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</si>
  <si>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</si>
  <si>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</si>
  <si>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</si>
  <si>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</si>
  <si>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</si>
  <si>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</si>
  <si>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</si>
  <si>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</si>
  <si>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</si>
  <si>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</si>
  <si>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</si>
  <si>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</si>
  <si>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</si>
  <si>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</si>
  <si>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</si>
  <si>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</si>
  <si>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</si>
  <si>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</si>
  <si>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</si>
  <si>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</si>
  <si>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</si>
  <si>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</si>
  <si>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</si>
  <si>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</si>
  <si>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</si>
  <si>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</si>
  <si>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</si>
  <si>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</si>
  <si>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</si>
  <si>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</si>
  <si>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</si>
  <si>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</si>
  <si>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</si>
  <si>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</si>
  <si>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</si>
  <si>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</si>
  <si>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</si>
  <si>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</si>
  <si>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</si>
  <si>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</si>
  <si>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</si>
  <si>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</si>
  <si>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</si>
  <si>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</si>
  <si>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</si>
  <si>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</si>
  <si>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</si>
  <si>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</si>
  <si>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</si>
  <si>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</si>
  <si>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</si>
  <si>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</si>
  <si>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</si>
  <si>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</si>
  <si>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</si>
  <si>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</si>
  <si>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</si>
  <si>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</si>
  <si>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</si>
  <si>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</si>
  <si>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</si>
  <si>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</si>
  <si>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</si>
  <si>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</si>
  <si>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</si>
  <si>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</si>
  <si>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</si>
  <si>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</si>
  <si>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</si>
  <si>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</si>
  <si>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</si>
  <si>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</si>
  <si>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</si>
  <si>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</si>
  <si>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</si>
  <si>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</si>
  <si>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</si>
  <si>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</si>
  <si>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</si>
  <si>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</si>
  <si>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</si>
  <si>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</si>
  <si>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</si>
  <si>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</si>
  <si>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</si>
  <si>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</si>
  <si>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</si>
  <si>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</si>
  <si>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</si>
  <si>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</si>
  <si>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</si>
  <si>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</si>
  <si>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</si>
  <si>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</si>
  <si>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</si>
  <si>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</si>
  <si>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</si>
  <si>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</si>
  <si>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</si>
  <si>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</si>
  <si>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</si>
  <si>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</si>
  <si>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</si>
  <si>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</si>
  <si>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</si>
  <si>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</si>
  <si>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</si>
  <si>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</si>
  <si>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</si>
  <si>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</si>
  <si>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</si>
  <si>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</si>
  <si>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</si>
  <si>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</si>
  <si>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</si>
  <si>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</si>
  <si>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</si>
  <si>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</si>
  <si>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</si>
  <si>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</si>
  <si>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</si>
  <si>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</si>
  <si>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</si>
  <si>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</si>
  <si>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</si>
  <si>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</si>
  <si>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</si>
  <si>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</si>
  <si>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</si>
  <si>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</si>
  <si>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</si>
  <si>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</si>
  <si>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</si>
  <si>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</si>
  <si>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</si>
  <si>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</si>
  <si>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</si>
  <si>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</si>
  <si>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</si>
  <si>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</si>
  <si>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</si>
  <si>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</si>
  <si>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</si>
  <si>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</si>
  <si>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</si>
  <si>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</si>
  <si>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</si>
  <si>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</si>
  <si>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</si>
  <si>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</si>
  <si>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</si>
  <si>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</si>
  <si>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</si>
  <si>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</si>
  <si>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</si>
  <si>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</si>
  <si>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</si>
  <si>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</si>
  <si>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</si>
  <si>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</si>
  <si>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</si>
  <si>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</si>
  <si>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</si>
  <si>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</si>
  <si>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</si>
  <si>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</si>
  <si>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</si>
  <si>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</si>
  <si>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</si>
  <si>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</si>
  <si>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</si>
  <si>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</si>
  <si>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</si>
  <si>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</si>
  <si>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</si>
  <si>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</si>
  <si>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</si>
  <si>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</si>
  <si>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</si>
  <si>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</si>
  <si>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</si>
  <si>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</si>
  <si>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</si>
  <si>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</si>
  <si>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</si>
  <si>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</si>
  <si>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</si>
  <si>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</si>
  <si>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</si>
  <si>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</si>
  <si>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</si>
  <si>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</si>
  <si>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</si>
  <si>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</si>
  <si>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</si>
  <si>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</si>
  <si>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</si>
  <si>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</si>
  <si>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</si>
  <si>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</si>
  <si>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</si>
  <si>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</si>
  <si>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</si>
  <si>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</si>
  <si>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</si>
  <si>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</si>
  <si>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</si>
  <si>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</si>
  <si>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</si>
  <si>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</si>
  <si>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</si>
  <si>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</si>
  <si>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</si>
  <si>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</si>
  <si>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</si>
  <si>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</si>
  <si>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</si>
  <si>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</si>
  <si>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</si>
  <si>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</si>
  <si>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</si>
  <si>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</si>
  <si>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</si>
  <si>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</si>
  <si>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</si>
  <si>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</si>
  <si>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</si>
  <si>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</si>
  <si>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</si>
  <si>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</si>
  <si>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</si>
  <si>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</si>
  <si>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</si>
  <si>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</si>
  <si>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</si>
  <si>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</si>
  <si>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</si>
  <si>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</si>
  <si>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</si>
  <si>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</si>
  <si>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</si>
  <si>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</si>
  <si>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</si>
  <si>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</si>
  <si>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</si>
  <si>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</si>
  <si>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</si>
  <si>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</si>
  <si>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</si>
  <si>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</si>
  <si>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</si>
  <si>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</si>
  <si>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</si>
  <si>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</si>
  <si>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</si>
  <si>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</si>
  <si>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</si>
  <si>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</si>
  <si>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</si>
  <si>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</si>
  <si>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</si>
  <si>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</si>
  <si>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</si>
  <si>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</si>
  <si>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</si>
  <si>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</si>
  <si>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</si>
  <si>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</si>
  <si>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</si>
  <si>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</si>
  <si>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</si>
  <si>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</si>
  <si>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</si>
  <si>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</si>
  <si>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</si>
  <si>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</si>
  <si>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</si>
  <si>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</si>
  <si>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</si>
  <si>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</si>
  <si>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</si>
  <si>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</si>
  <si>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</si>
  <si>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</si>
  <si>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</si>
  <si>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</si>
  <si>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</si>
  <si>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</si>
  <si>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</si>
  <si>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</si>
  <si>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</si>
  <si>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</si>
  <si>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</si>
  <si>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</si>
  <si>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</si>
  <si>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</si>
  <si>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</si>
  <si>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</si>
  <si>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</si>
  <si>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</si>
  <si>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</si>
  <si>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</si>
  <si>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</si>
  <si>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</si>
  <si>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</si>
  <si>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</si>
  <si>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</si>
  <si>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</si>
  <si>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</si>
  <si>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</si>
  <si>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</si>
  <si>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</si>
  <si>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</si>
  <si>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</si>
  <si>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</si>
  <si>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</si>
  <si>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</si>
  <si>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</si>
  <si>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</si>
  <si>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</si>
  <si>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</si>
  <si>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</si>
  <si>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</si>
  <si>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</si>
  <si>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</si>
  <si>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</si>
  <si>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</si>
  <si>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</si>
  <si>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</si>
  <si>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</si>
  <si>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</si>
  <si>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</si>
  <si>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</si>
  <si>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</si>
  <si>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</si>
  <si>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</si>
  <si>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</si>
  <si>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</si>
  <si>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</si>
  <si>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</si>
  <si>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</si>
  <si>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</si>
  <si>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</si>
  <si>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</si>
  <si>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</si>
  <si>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</si>
  <si>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</si>
  <si>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</si>
  <si>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</si>
  <si>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</si>
  <si>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</si>
  <si>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</si>
  <si>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</si>
  <si>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</si>
  <si>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</si>
  <si>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</si>
  <si>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</si>
  <si>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</si>
  <si>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</si>
  <si>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</si>
  <si>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</si>
  <si>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</si>
  <si>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</si>
  <si>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</si>
  <si>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</si>
  <si>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</si>
  <si>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</si>
  <si>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</si>
  <si>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</si>
  <si>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</si>
  <si>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</si>
  <si>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</si>
  <si>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</si>
  <si>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</si>
  <si>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</si>
  <si>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</si>
  <si>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</si>
  <si>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</si>
  <si>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</si>
  <si>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</si>
  <si>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</si>
  <si>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</si>
  <si>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</si>
  <si>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</si>
  <si>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</si>
  <si>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</si>
  <si>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</si>
  <si>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</si>
  <si>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</si>
  <si>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</si>
  <si>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</si>
  <si>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</si>
  <si>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</si>
  <si>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</si>
  <si>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</si>
  <si>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</si>
  <si>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</si>
  <si>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</si>
  <si>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</si>
  <si>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</si>
  <si>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</si>
  <si>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</si>
  <si>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</si>
  <si>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</si>
  <si>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</si>
  <si>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</si>
  <si>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</si>
  <si>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</si>
  <si>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</si>
  <si>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</si>
  <si>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</si>
  <si>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</si>
  <si>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</si>
  <si>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</si>
  <si>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</si>
  <si>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</si>
  <si>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</si>
  <si>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</si>
  <si>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</si>
  <si>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</si>
  <si>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</si>
  <si>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</si>
  <si>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</si>
  <si>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</si>
  <si>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</si>
  <si>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</si>
  <si>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</si>
  <si>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</si>
  <si>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</si>
  <si>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</si>
  <si>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</si>
  <si>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</si>
  <si>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</si>
  <si>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</si>
  <si>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</si>
  <si>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</si>
  <si>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</si>
  <si>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</si>
  <si>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</si>
  <si>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</si>
  <si>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</si>
  <si>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</si>
  <si>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</si>
  <si>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</si>
  <si>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</si>
  <si>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</si>
  <si>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</si>
  <si>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</si>
  <si>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</si>
  <si>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</si>
  <si>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</si>
  <si>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</si>
  <si>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</si>
  <si>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</si>
  <si>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</si>
  <si>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</si>
  <si>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</si>
  <si>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</si>
  <si>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</si>
  <si>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</si>
  <si>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</si>
  <si>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</si>
  <si>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</si>
  <si>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</si>
  <si>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</si>
  <si>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</si>
  <si>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</si>
  <si>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</si>
  <si>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</si>
  <si>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</si>
  <si>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</si>
  <si>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</si>
  <si>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</si>
  <si>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</si>
  <si>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</si>
  <si>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</si>
  <si>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</si>
  <si>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</si>
  <si>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</si>
  <si>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</si>
  <si>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</si>
  <si>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</si>
  <si>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</si>
  <si>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</si>
  <si>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</si>
  <si>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</si>
  <si>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</si>
  <si>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</si>
  <si>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</si>
  <si>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</si>
  <si>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</si>
  <si>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</si>
  <si>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</si>
  <si>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</si>
  <si>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</si>
  <si>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</si>
  <si>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</si>
  <si>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</si>
  <si>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</si>
  <si>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</si>
  <si>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</si>
  <si>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</si>
  <si>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</si>
  <si>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</si>
  <si>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</si>
  <si>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</si>
  <si>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</si>
  <si>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</si>
  <si>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</si>
  <si>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</si>
  <si>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</si>
  <si>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</si>
  <si>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</si>
  <si>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</si>
  <si>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</si>
  <si>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</si>
  <si>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</si>
  <si>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</si>
  <si>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</si>
  <si>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</si>
  <si>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</si>
  <si>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</si>
  <si>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</si>
  <si>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</si>
  <si>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</si>
  <si>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</si>
  <si>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</si>
  <si>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</si>
  <si>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</si>
  <si>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</si>
  <si>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</si>
  <si>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</si>
  <si>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</si>
  <si>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</si>
  <si>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</si>
  <si>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</si>
  <si>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</si>
  <si>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</si>
  <si>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</si>
  <si>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</si>
  <si>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</si>
  <si>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</si>
  <si>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</si>
  <si>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</si>
  <si>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</si>
  <si>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</si>
  <si>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</si>
  <si>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</si>
  <si>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</si>
  <si>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</si>
  <si>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</si>
  <si>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</si>
  <si>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</si>
  <si>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</si>
  <si>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</si>
  <si>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</si>
  <si>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</si>
  <si>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</si>
  <si>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</si>
  <si>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</si>
  <si>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</si>
  <si>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</si>
  <si>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</si>
  <si>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</si>
  <si>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</si>
  <si>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</si>
  <si>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</si>
  <si>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</si>
  <si>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</si>
  <si>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</si>
  <si>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</si>
  <si>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</si>
  <si>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</si>
  <si>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</si>
  <si>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</si>
  <si>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</si>
  <si>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</si>
  <si>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</si>
  <si>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</si>
  <si>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</si>
  <si>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</si>
  <si>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</si>
  <si>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</si>
  <si>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</si>
  <si>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</si>
  <si>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</si>
  <si>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</si>
  <si>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</si>
  <si>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</si>
  <si>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</si>
  <si>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</si>
  <si>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</si>
  <si>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</si>
  <si>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</si>
  <si>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</si>
  <si>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</si>
  <si>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</si>
  <si>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</si>
  <si>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</si>
  <si>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</si>
  <si>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</si>
  <si>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</si>
  <si>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</si>
  <si>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</si>
  <si>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</si>
  <si>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</si>
  <si>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</si>
  <si>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</si>
  <si>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</si>
  <si>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</si>
  <si>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</si>
  <si>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</si>
  <si>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</si>
  <si>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</si>
  <si>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</si>
  <si>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</si>
  <si>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</si>
  <si>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</si>
  <si>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</si>
  <si>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</si>
  <si>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</si>
  <si>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</si>
  <si>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</si>
  <si>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</si>
  <si>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</si>
  <si>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</si>
  <si>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</si>
  <si>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</si>
  <si>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</si>
  <si>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</si>
  <si>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</si>
  <si>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</si>
  <si>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</si>
  <si>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</si>
  <si>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</si>
  <si>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</si>
  <si>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</si>
  <si>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</si>
  <si>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</si>
  <si>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</si>
  <si>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</si>
  <si>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</si>
  <si>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</si>
  <si>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</si>
  <si>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</si>
  <si>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</si>
  <si>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</si>
  <si>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</si>
  <si>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</si>
  <si>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</si>
  <si>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</si>
  <si>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</si>
  <si>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</si>
  <si>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</si>
  <si>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</si>
  <si>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</si>
  <si>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</si>
  <si>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</si>
  <si>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</si>
  <si>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</si>
  <si>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</si>
  <si>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</si>
  <si>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</si>
  <si>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</si>
  <si>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</si>
  <si>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</si>
  <si>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</si>
  <si>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</si>
  <si>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</si>
  <si>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</si>
  <si>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</si>
  <si>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</si>
  <si>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</si>
  <si>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</si>
  <si>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</si>
  <si>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</si>
  <si>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</si>
  <si>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</si>
  <si>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</si>
  <si>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</si>
  <si>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</si>
  <si>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</si>
  <si>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</si>
  <si>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</si>
  <si>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</si>
  <si>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</si>
  <si>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</si>
  <si>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</si>
  <si>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</si>
  <si>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</si>
  <si>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</si>
  <si>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</si>
  <si>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</si>
  <si>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</si>
  <si>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</si>
  <si>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</si>
  <si>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</si>
  <si>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</si>
  <si>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</si>
  <si>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</si>
  <si>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</si>
  <si>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</si>
  <si>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</si>
  <si>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</si>
  <si>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</si>
  <si>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</si>
  <si>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</si>
  <si>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</si>
  <si>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</si>
  <si>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</si>
  <si>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</si>
  <si>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</si>
  <si>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</si>
  <si>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</si>
  <si>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</si>
  <si>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</si>
  <si>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</si>
  <si>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</si>
  <si>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</si>
  <si>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</si>
  <si>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</si>
  <si>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</si>
  <si>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</si>
  <si>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</si>
  <si>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</si>
  <si>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</si>
  <si>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</si>
  <si>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</si>
  <si>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</si>
  <si>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</si>
  <si>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</si>
  <si>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</si>
  <si>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</si>
  <si>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</si>
  <si>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</si>
  <si>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</si>
  <si>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</si>
  <si>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</si>
  <si>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</si>
  <si>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</si>
  <si>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</si>
  <si>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</si>
  <si>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</si>
  <si>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</si>
  <si>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</si>
  <si>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</si>
  <si>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</si>
  <si>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</si>
  <si>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</si>
  <si>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</si>
  <si>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</si>
  <si>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</si>
  <si>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</si>
  <si>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</si>
  <si>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</si>
  <si>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</si>
  <si>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</si>
  <si>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</si>
  <si>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</si>
  <si>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</si>
  <si>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</si>
  <si>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</si>
  <si>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</si>
  <si>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</si>
  <si>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</si>
  <si>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</si>
  <si>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</si>
  <si>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</si>
  <si>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</si>
  <si>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</si>
  <si>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</si>
  <si>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</si>
  <si>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</si>
  <si>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</si>
  <si>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</si>
  <si>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</si>
  <si>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</si>
  <si>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</si>
  <si>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</si>
  <si>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</si>
  <si>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</si>
  <si>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</si>
  <si>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</si>
  <si>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</si>
  <si>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</si>
  <si>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</si>
  <si>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</si>
  <si>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</si>
  <si>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</si>
  <si>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</si>
  <si>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</si>
  <si>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</si>
  <si>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</si>
  <si>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</si>
  <si>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</si>
  <si>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</si>
  <si>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</si>
  <si>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</si>
  <si>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</si>
  <si>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</si>
  <si>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</si>
  <si>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</si>
  <si>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</si>
  <si>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</si>
  <si>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</si>
  <si>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</si>
  <si>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</si>
  <si>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</si>
  <si>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</si>
  <si>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</si>
  <si>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</si>
  <si>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</si>
  <si>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</si>
  <si>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</si>
  <si>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</si>
  <si>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</si>
  <si>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</si>
  <si>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</si>
  <si>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</si>
  <si>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</si>
  <si>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</si>
  <si>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</si>
  <si>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</si>
  <si>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</si>
  <si>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</si>
  <si>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</si>
  <si>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</si>
  <si>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</si>
  <si>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</si>
  <si>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</si>
  <si>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</si>
  <si>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</si>
  <si>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</si>
  <si>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</si>
  <si>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</si>
  <si>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</si>
  <si>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</si>
  <si>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</si>
  <si>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</si>
  <si>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</si>
  <si>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</si>
  <si>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</si>
  <si>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</si>
  <si>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</si>
  <si>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</si>
  <si>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</si>
  <si>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</si>
  <si>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</si>
  <si>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</si>
  <si>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</si>
  <si>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</si>
  <si>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</si>
  <si>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</si>
  <si>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</si>
  <si>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</si>
  <si>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</si>
  <si>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</si>
  <si>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</si>
  <si>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</si>
  <si>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</si>
  <si>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</si>
  <si>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</si>
  <si>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</si>
  <si>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</si>
  <si>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</si>
  <si>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</si>
  <si>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</si>
  <si>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</si>
  <si>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</si>
  <si>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</si>
  <si>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</si>
  <si>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</si>
  <si>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</si>
  <si>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</si>
  <si>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</si>
  <si>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</si>
  <si>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</si>
  <si>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</si>
  <si>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</si>
  <si>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</si>
  <si>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</si>
  <si>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</si>
  <si>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</si>
  <si>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</si>
  <si>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</si>
  <si>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</si>
  <si>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</si>
  <si>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</si>
  <si>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</si>
  <si>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</si>
  <si>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</si>
  <si>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</si>
  <si>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</si>
  <si>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</si>
  <si>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</si>
  <si>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</si>
  <si>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</si>
  <si>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</si>
  <si>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</si>
  <si>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</si>
  <si>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</si>
  <si>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</si>
  <si>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</si>
  <si>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</si>
  <si>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</si>
  <si>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</si>
  <si>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</si>
  <si>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</si>
  <si>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</si>
  <si>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</si>
  <si>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</si>
  <si>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</si>
  <si>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</si>
  <si>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</si>
  <si>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</si>
  <si>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</si>
  <si>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</si>
  <si>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</si>
  <si>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</si>
  <si>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</si>
  <si>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</si>
  <si>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</si>
  <si>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</si>
  <si>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</si>
  <si>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</si>
  <si>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</si>
  <si>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</si>
  <si>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</si>
  <si>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</si>
  <si>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</si>
  <si>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</si>
  <si>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</si>
  <si>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</si>
  <si>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</si>
  <si>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</si>
  <si>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</si>
  <si>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</si>
  <si>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</si>
  <si>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</si>
  <si>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</si>
  <si>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</si>
  <si>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</si>
  <si>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</si>
  <si>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</si>
  <si>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</si>
  <si>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</si>
  <si>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</si>
  <si>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</si>
  <si>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</si>
  <si>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</si>
  <si>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</si>
  <si>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</si>
  <si>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</si>
  <si>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</si>
  <si>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</si>
  <si>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</si>
  <si>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</si>
  <si>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</si>
  <si>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</si>
  <si>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</si>
  <si>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</si>
  <si>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</si>
  <si>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</si>
  <si>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</si>
  <si>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</si>
  <si>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</si>
  <si>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</si>
  <si>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</si>
  <si>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</si>
  <si>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</si>
  <si>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</si>
  <si>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</si>
  <si>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</si>
  <si>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</si>
  <si>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</si>
  <si>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</si>
  <si>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</si>
  <si>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</si>
  <si>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</si>
  <si>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</si>
  <si>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</si>
  <si>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</si>
  <si>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</si>
  <si>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</si>
  <si>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</si>
  <si>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</si>
  <si>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</si>
  <si>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</si>
  <si>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</si>
  <si>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</si>
  <si>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</si>
  <si>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</si>
  <si>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</si>
  <si>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</si>
  <si>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</si>
  <si>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</si>
  <si>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</si>
  <si>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</si>
  <si>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</si>
  <si>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</si>
  <si>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</si>
  <si>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</si>
  <si>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</si>
  <si>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</si>
  <si>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</si>
  <si>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</si>
  <si>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</si>
  <si>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</si>
  <si>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</si>
  <si>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</si>
  <si>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</si>
  <si>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</si>
  <si>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</si>
  <si>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</si>
  <si>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</si>
  <si>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</si>
  <si>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</si>
  <si>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</si>
  <si>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</si>
  <si>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</si>
  <si>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</si>
  <si>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</si>
  <si>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</si>
  <si>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</si>
  <si>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</si>
  <si>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</si>
  <si>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</si>
  <si>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</si>
  <si>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</si>
  <si>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</si>
  <si>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</si>
  <si>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</si>
  <si>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</si>
  <si>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</si>
  <si>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</si>
  <si>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</si>
  <si>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</si>
  <si>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</si>
  <si>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</si>
  <si>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</si>
  <si>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</si>
  <si>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</si>
  <si>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</si>
  <si>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</si>
  <si>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</si>
  <si>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</si>
  <si>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</si>
  <si>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</si>
  <si>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</si>
  <si>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</si>
  <si>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</si>
  <si>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</si>
  <si>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</si>
  <si>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</si>
  <si>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</si>
  <si>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</si>
  <si>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</si>
  <si>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</si>
  <si>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</si>
  <si>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</si>
  <si>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</si>
  <si>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</si>
  <si>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</si>
  <si>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</si>
  <si>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</si>
  <si>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</si>
  <si>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</si>
  <si>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</si>
  <si>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</si>
  <si>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</si>
  <si>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</si>
  <si>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</si>
  <si>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</si>
  <si>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</si>
  <si>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</si>
  <si>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</si>
  <si>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</si>
  <si>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</si>
  <si>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</si>
  <si>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</si>
  <si>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</si>
  <si>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</si>
  <si>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</si>
  <si>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</si>
  <si>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</si>
  <si>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</si>
  <si>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</si>
  <si>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</si>
  <si>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</si>
  <si>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</si>
  <si>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</si>
  <si>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</si>
  <si>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</si>
  <si>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</si>
  <si>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</si>
  <si>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</si>
  <si>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</si>
  <si>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</si>
  <si>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</si>
  <si>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</si>
  <si>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</si>
  <si>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</si>
  <si>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</si>
  <si>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</si>
  <si>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</si>
  <si>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</si>
  <si>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</si>
  <si>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</si>
  <si>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</si>
  <si>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</si>
  <si>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</si>
  <si>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</si>
  <si>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</si>
  <si>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</si>
  <si>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</si>
  <si>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</si>
  <si>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</si>
  <si>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</si>
  <si>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</si>
  <si>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</si>
  <si>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</si>
  <si>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</si>
  <si>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</si>
  <si>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</si>
  <si>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</si>
  <si>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</si>
  <si>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</si>
  <si>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</si>
  <si>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</si>
  <si>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</si>
  <si>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</si>
  <si>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</si>
  <si>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</si>
  <si>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</si>
  <si>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</si>
  <si>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</si>
  <si>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</si>
  <si>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</si>
  <si>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</si>
  <si>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</si>
  <si>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</si>
  <si>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</si>
  <si>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</si>
  <si>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</si>
  <si>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</si>
  <si>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</si>
  <si>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</si>
  <si>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</si>
  <si>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</si>
  <si>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</si>
  <si>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</si>
  <si>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</si>
  <si>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</si>
  <si>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</si>
  <si>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</si>
  <si>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</si>
  <si>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</si>
  <si>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</si>
  <si>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</si>
  <si>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</si>
  <si>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</si>
  <si>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</si>
  <si>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</si>
  <si>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</si>
  <si>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</si>
  <si>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</si>
  <si>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</si>
  <si>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</si>
  <si>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</si>
  <si>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</si>
  <si>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</si>
  <si>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</si>
  <si>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</si>
  <si>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</si>
  <si>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</si>
  <si>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</si>
  <si>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</si>
  <si>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</si>
  <si>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</si>
  <si>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</si>
  <si>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</si>
  <si>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</si>
  <si>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</si>
  <si>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</si>
  <si>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</si>
  <si>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</si>
  <si>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</si>
  <si>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</si>
  <si>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</si>
  <si>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</si>
  <si>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</si>
  <si>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</si>
  <si>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</si>
  <si>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</si>
  <si>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</si>
  <si>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</si>
  <si>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</si>
  <si>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</si>
  <si>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</si>
  <si>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</si>
  <si>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</si>
  <si>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</si>
  <si>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</si>
  <si>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</si>
  <si>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</si>
  <si>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</si>
  <si>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</si>
  <si>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</si>
  <si>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</si>
  <si>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</si>
  <si>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</si>
  <si>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</si>
  <si>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</si>
  <si>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</si>
  <si>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</si>
  <si>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</si>
  <si>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</si>
  <si>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</si>
  <si>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</si>
  <si>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</si>
  <si>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</si>
  <si>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</si>
  <si>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</si>
  <si>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</si>
  <si>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</si>
  <si>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</si>
  <si>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</si>
  <si>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</si>
  <si>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</si>
  <si>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</si>
  <si>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</si>
  <si>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</si>
  <si>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</si>
  <si>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</si>
  <si>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</si>
  <si>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</si>
  <si>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</si>
  <si>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</si>
  <si>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</si>
  <si>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</si>
  <si>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</si>
  <si>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</si>
  <si>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</si>
  <si>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</si>
  <si>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</si>
  <si>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</si>
  <si>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</si>
  <si>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</si>
  <si>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</si>
  <si>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</si>
  <si>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</si>
  <si>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</si>
  <si>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</si>
  <si>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</si>
  <si>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</si>
  <si>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</si>
  <si>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</si>
  <si>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</si>
  <si>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</si>
  <si>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</si>
  <si>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</si>
  <si>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</si>
  <si>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</si>
  <si>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</si>
  <si>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</si>
  <si>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</si>
  <si>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</si>
  <si>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</si>
  <si>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</si>
  <si>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</si>
  <si>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</si>
  <si>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</si>
  <si>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</si>
  <si>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</si>
  <si>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</si>
  <si>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</si>
  <si>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</si>
  <si>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</si>
  <si>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</si>
  <si>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</si>
  <si>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</si>
  <si>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</si>
  <si>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</si>
  <si>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</si>
  <si>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</si>
  <si>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</si>
  <si>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</si>
  <si>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</si>
  <si>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</si>
  <si>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</si>
  <si>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</si>
  <si>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</si>
  <si>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</si>
  <si>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</si>
  <si>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</si>
  <si>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</si>
  <si>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</si>
  <si>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</si>
  <si>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</si>
  <si>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</si>
  <si>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</si>
  <si>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</si>
  <si>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</si>
  <si>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</si>
  <si>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</si>
  <si>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</si>
  <si>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</si>
  <si>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</si>
  <si>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</si>
  <si>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</si>
  <si>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</si>
  <si>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</si>
  <si>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</si>
  <si>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</si>
  <si>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</si>
  <si>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</si>
  <si>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</si>
  <si>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</si>
  <si>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</si>
  <si>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</si>
  <si>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</si>
  <si>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</si>
  <si>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</si>
  <si>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</si>
  <si>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</si>
  <si>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</si>
  <si>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</si>
  <si>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</si>
  <si>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</si>
  <si>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</si>
  <si>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</si>
  <si>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</si>
  <si>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</si>
  <si>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</si>
  <si>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</si>
  <si>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</si>
  <si>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</si>
  <si>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</si>
  <si>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</si>
  <si>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</si>
  <si>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</si>
  <si>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</si>
  <si>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</si>
  <si>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</si>
  <si>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</si>
  <si>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</si>
  <si>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</si>
  <si>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</si>
  <si>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</si>
  <si>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</si>
  <si>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</si>
  <si>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</si>
  <si>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</si>
  <si>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</si>
  <si>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</si>
  <si>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</si>
  <si>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</si>
  <si>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</si>
  <si>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</si>
  <si>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</si>
  <si>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</si>
  <si>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</si>
  <si>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</si>
  <si>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</si>
  <si>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</si>
  <si>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</si>
  <si>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</si>
  <si>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</si>
  <si>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</si>
  <si>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</si>
  <si>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</si>
  <si>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</si>
  <si>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</si>
  <si>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</si>
  <si>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</si>
  <si>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</si>
  <si>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</si>
  <si>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</si>
  <si>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</si>
  <si>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</si>
  <si>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</si>
  <si>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</si>
  <si>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</si>
  <si>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</si>
  <si>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</si>
  <si>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</si>
  <si>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</si>
  <si>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</si>
  <si>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</si>
  <si>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</si>
  <si>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</si>
  <si>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</si>
  <si>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</si>
  <si>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</si>
  <si>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</si>
  <si>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</si>
  <si>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</si>
  <si>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</si>
  <si>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</si>
  <si>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</si>
  <si>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</si>
  <si>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</si>
  <si>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</si>
  <si>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</si>
  <si>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</si>
  <si>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</si>
  <si>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</si>
  <si>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</si>
  <si>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</si>
  <si>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</si>
  <si>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</si>
  <si>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</si>
  <si>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</si>
  <si>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</si>
  <si>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</si>
  <si>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</si>
  <si>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</si>
  <si>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</si>
  <si>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</si>
  <si>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</si>
  <si>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</si>
  <si>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</si>
  <si>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</si>
  <si>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</si>
  <si>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</si>
  <si>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</si>
  <si>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</si>
  <si>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</si>
  <si>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</si>
  <si>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</si>
  <si>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</si>
  <si>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</si>
  <si>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</si>
  <si>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</si>
  <si>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</si>
  <si>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</si>
  <si>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</si>
  <si>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</si>
  <si>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</si>
  <si>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</si>
  <si>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</si>
  <si>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</si>
  <si>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</si>
  <si>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</si>
  <si>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</si>
  <si>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</si>
  <si>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</si>
  <si>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</si>
  <si>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</si>
  <si>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</si>
  <si>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</si>
  <si>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</si>
  <si>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</si>
  <si>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</si>
  <si>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</si>
  <si>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</si>
  <si>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</si>
  <si>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</si>
  <si>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</si>
  <si>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</si>
  <si>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</si>
  <si>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</si>
  <si>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</si>
  <si>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</si>
  <si>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</si>
  <si>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</si>
  <si>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</si>
  <si>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</si>
  <si>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</si>
  <si>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</si>
  <si>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</si>
  <si>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</si>
  <si>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</si>
  <si>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</si>
  <si>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</si>
  <si>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</si>
  <si>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</si>
  <si>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</si>
  <si>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</si>
  <si>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</si>
  <si>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</si>
  <si>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</si>
  <si>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</si>
  <si>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</si>
  <si>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</si>
  <si>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</si>
  <si>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</si>
  <si>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</si>
  <si>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</si>
  <si>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</si>
  <si>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</si>
  <si>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</si>
  <si>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</si>
  <si>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</si>
  <si>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</si>
  <si>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</si>
  <si>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</si>
  <si>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</si>
  <si>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</si>
  <si>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</si>
  <si>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</si>
  <si>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</si>
  <si>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</si>
  <si>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</si>
  <si>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</si>
  <si>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</si>
  <si>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</si>
  <si>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</si>
  <si>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</si>
  <si>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</si>
  <si>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</si>
  <si>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</si>
  <si>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</si>
  <si>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</si>
  <si>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</si>
  <si>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</si>
  <si>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</si>
  <si>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</si>
  <si>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</si>
  <si>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</si>
  <si>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</si>
  <si>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</si>
  <si>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</si>
  <si>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</si>
  <si>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</si>
  <si>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</si>
  <si>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</si>
  <si>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</si>
  <si>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</si>
  <si>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</si>
  <si>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</si>
  <si>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</si>
  <si>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</si>
  <si>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</si>
  <si>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</si>
  <si>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</si>
  <si>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</si>
  <si>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</si>
  <si>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</si>
  <si>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</si>
  <si>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</si>
  <si>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</si>
  <si>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</si>
  <si>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</si>
  <si>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</si>
  <si>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</si>
  <si>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</si>
  <si>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</si>
  <si>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</si>
  <si>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</si>
  <si>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</si>
  <si>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</si>
  <si>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</si>
  <si>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</si>
  <si>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</si>
  <si>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</si>
  <si>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</si>
  <si>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</si>
  <si>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</si>
  <si>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</si>
  <si>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</si>
  <si>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</si>
  <si>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</si>
  <si>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</si>
  <si>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</si>
  <si>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</si>
  <si>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</si>
  <si>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</si>
  <si>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</si>
  <si>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</si>
  <si>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</si>
  <si>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</si>
  <si>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</si>
  <si>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</si>
  <si>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</si>
  <si>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</si>
  <si>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</si>
  <si>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</si>
  <si>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</si>
  <si>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</si>
  <si>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</si>
  <si>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</si>
  <si>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</si>
  <si>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</si>
  <si>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</si>
  <si>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</si>
  <si>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</si>
  <si>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</si>
  <si>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</si>
  <si>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</si>
  <si>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</si>
  <si>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</si>
  <si>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</si>
  <si>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</si>
  <si>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</si>
  <si>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</si>
  <si>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</si>
  <si>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</si>
  <si>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</si>
  <si>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</si>
  <si>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</si>
  <si>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</si>
  <si>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</si>
  <si>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</si>
  <si>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</si>
  <si>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</si>
  <si>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</si>
  <si>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</si>
  <si>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</si>
  <si>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</si>
  <si>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</si>
  <si>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</si>
  <si>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</si>
  <si>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</si>
  <si>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</si>
  <si>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</si>
  <si>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</si>
  <si>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</si>
  <si>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</si>
  <si>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</si>
  <si>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</si>
  <si>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</si>
  <si>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</si>
  <si>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</si>
  <si>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</si>
  <si>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</si>
  <si>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</si>
  <si>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</si>
  <si>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</si>
  <si>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</si>
  <si>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</si>
  <si>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</si>
  <si>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</si>
  <si>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</si>
  <si>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</si>
  <si>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</si>
  <si>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</si>
  <si>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</si>
  <si>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</si>
  <si>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</si>
  <si>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</si>
  <si>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</si>
  <si>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</si>
  <si>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</si>
  <si>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</si>
  <si>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</si>
  <si>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</si>
  <si>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</si>
  <si>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</si>
  <si>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</si>
  <si>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</si>
  <si>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</si>
  <si>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</si>
  <si>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</si>
  <si>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</si>
  <si>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</si>
  <si>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</si>
  <si>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</si>
  <si>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</si>
  <si>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</si>
  <si>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</si>
  <si>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</si>
  <si>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</si>
  <si>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</si>
  <si>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</si>
  <si>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</si>
  <si>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</si>
  <si>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</si>
  <si>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</si>
  <si>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</si>
  <si>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</si>
  <si>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</si>
  <si>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</si>
  <si>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</si>
  <si>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</si>
  <si>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</si>
  <si>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</si>
  <si>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</si>
  <si>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</si>
  <si>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</si>
  <si>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</si>
  <si>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</si>
  <si>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</si>
  <si>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</si>
  <si>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</si>
  <si>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</si>
  <si>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</si>
  <si>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</si>
  <si>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</si>
  <si>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</si>
  <si>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</si>
  <si>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</si>
  <si>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</si>
  <si>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</si>
  <si>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</si>
  <si>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</si>
  <si>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</si>
  <si>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</si>
  <si>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</si>
  <si>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</si>
  <si>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</si>
  <si>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</si>
  <si>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</si>
  <si>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</si>
  <si>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</si>
  <si>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</si>
  <si>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</si>
  <si>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</si>
  <si>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</si>
  <si>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</si>
  <si>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</si>
  <si>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</si>
  <si>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</si>
  <si>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</si>
  <si>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</si>
  <si>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</si>
  <si>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</si>
  <si>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</si>
  <si>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</si>
  <si>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</si>
  <si>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</si>
  <si>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</si>
  <si>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</si>
  <si>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</si>
  <si>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</si>
  <si>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</si>
  <si>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</si>
  <si>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</si>
  <si>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</si>
  <si>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</si>
  <si>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</si>
  <si>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</si>
  <si>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</si>
  <si>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</si>
  <si>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</si>
  <si>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</si>
  <si>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</si>
  <si>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</si>
  <si>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</si>
  <si>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</si>
  <si>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</si>
  <si>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</si>
  <si>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</si>
  <si>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</si>
  <si>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</si>
  <si>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</si>
  <si>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</si>
  <si>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</si>
  <si>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</si>
  <si>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</si>
  <si>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</si>
  <si>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</si>
  <si>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</si>
  <si>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</si>
  <si>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</si>
  <si>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</si>
  <si>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</si>
  <si>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</si>
  <si>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</si>
  <si>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</si>
  <si>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</si>
  <si>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</si>
  <si>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</si>
  <si>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</si>
  <si>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</si>
  <si>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</si>
  <si>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</si>
  <si>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</si>
  <si>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</si>
  <si>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</si>
  <si>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</si>
  <si>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</si>
  <si>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</si>
  <si>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</si>
  <si>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</si>
  <si>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</si>
  <si>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</si>
  <si>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</si>
  <si>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</si>
  <si>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</si>
  <si>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</si>
  <si>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</si>
  <si>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</si>
  <si>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</si>
  <si>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</si>
  <si>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</si>
  <si>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</si>
  <si>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</si>
  <si>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</si>
  <si>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</si>
  <si>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</si>
  <si>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</si>
  <si>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</si>
  <si>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</si>
  <si>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</si>
  <si>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</si>
  <si>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</si>
  <si>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</si>
  <si>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</si>
  <si>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</si>
  <si>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</si>
  <si>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</si>
  <si>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</si>
  <si>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</si>
  <si>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</si>
  <si>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</si>
  <si>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</si>
  <si>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</si>
  <si>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</si>
  <si>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</si>
  <si>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</si>
  <si>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</si>
  <si>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</si>
  <si>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</si>
  <si>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</si>
  <si>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</si>
  <si>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</si>
  <si>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</si>
  <si>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</si>
  <si>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</si>
  <si>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</si>
  <si>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</si>
  <si>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</si>
  <si>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</si>
  <si>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</si>
  <si>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</si>
  <si>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</si>
  <si>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</si>
  <si>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</si>
  <si>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</si>
  <si>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</si>
  <si>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</si>
  <si>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</si>
  <si>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</si>
  <si>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</si>
  <si>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</si>
  <si>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</si>
  <si>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</si>
  <si>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</si>
  <si>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</si>
  <si>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</si>
  <si>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</si>
  <si>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</si>
  <si>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</si>
  <si>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</si>
  <si>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</si>
  <si>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</si>
  <si>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</si>
  <si>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</si>
  <si>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</si>
  <si>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</si>
  <si>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</si>
  <si>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</si>
  <si>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</si>
  <si>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</si>
  <si>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</si>
  <si>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</si>
  <si>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</si>
  <si>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</si>
  <si>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</si>
  <si>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</si>
  <si>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</si>
  <si>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</si>
  <si>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</si>
  <si>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</si>
  <si>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</si>
  <si>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</si>
  <si>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</si>
  <si>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</si>
  <si>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</si>
  <si>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</si>
  <si>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</si>
  <si>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</si>
  <si>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</si>
  <si>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</si>
  <si>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</si>
  <si>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</si>
  <si>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</si>
  <si>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</si>
  <si>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</si>
  <si>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</si>
  <si>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</si>
  <si>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</si>
  <si>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</si>
  <si>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</si>
  <si>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</si>
  <si>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</si>
  <si>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</si>
  <si>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</si>
  <si>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</si>
  <si>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</si>
  <si>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</si>
  <si>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</si>
  <si>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</si>
  <si>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</si>
  <si>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</si>
  <si>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</si>
  <si>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</si>
  <si>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</si>
  <si>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</si>
  <si>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</si>
  <si>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</si>
  <si>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</si>
  <si>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</si>
  <si>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</si>
  <si>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</si>
  <si>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</si>
  <si>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</si>
  <si>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</si>
  <si>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</si>
  <si>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</si>
  <si>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</si>
  <si>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</si>
  <si>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</si>
  <si>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</si>
  <si>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</si>
  <si>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</si>
  <si>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</si>
  <si>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</si>
  <si>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</si>
  <si>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</si>
  <si>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</si>
  <si>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</si>
  <si>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</si>
  <si>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</si>
  <si>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</si>
  <si>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</si>
  <si>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</si>
  <si>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</si>
  <si>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</si>
  <si>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</si>
  <si>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</si>
  <si>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</si>
  <si>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</si>
  <si>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</si>
  <si>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</si>
  <si>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</si>
  <si>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</si>
  <si>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</si>
  <si>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</si>
  <si>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</si>
  <si>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</si>
  <si>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</si>
  <si>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</si>
  <si>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</si>
  <si>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</si>
  <si>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</si>
  <si>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</si>
  <si>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</si>
  <si>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</si>
  <si>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</si>
  <si>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</si>
  <si>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</si>
  <si>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</si>
  <si>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</si>
  <si>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</si>
  <si>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</si>
  <si>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</si>
  <si>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</si>
  <si>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</si>
  <si>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</si>
  <si>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</si>
  <si>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</si>
  <si>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</si>
  <si>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</si>
  <si>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</si>
  <si>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</si>
  <si>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</si>
  <si>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</si>
  <si>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</si>
  <si>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</si>
  <si>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</si>
  <si>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</si>
  <si>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</si>
  <si>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</si>
  <si>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</si>
  <si>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</si>
  <si>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</si>
  <si>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</si>
  <si>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</si>
  <si>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</si>
  <si>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</si>
  <si>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</si>
  <si>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</si>
  <si>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</si>
  <si>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</si>
  <si>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</si>
  <si>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</si>
  <si>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</si>
  <si>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</si>
  <si>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</si>
  <si>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</si>
  <si>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</si>
  <si>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</si>
  <si>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</si>
  <si>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</si>
  <si>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</si>
  <si>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</si>
  <si>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</si>
  <si>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</si>
  <si>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</si>
  <si>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</si>
  <si>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</si>
  <si>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</si>
  <si>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</si>
  <si>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</si>
  <si>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</si>
  <si>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</si>
  <si>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</si>
  <si>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</si>
  <si>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</si>
  <si>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</si>
  <si>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</si>
  <si>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</si>
  <si>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</si>
  <si>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</si>
  <si>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</si>
  <si>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</si>
  <si>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</si>
  <si>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</si>
  <si>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</si>
  <si>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</si>
  <si>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</si>
  <si>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</si>
  <si>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</si>
  <si>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</si>
  <si>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</si>
  <si>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</si>
  <si>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</si>
  <si>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</si>
  <si>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</si>
  <si>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</si>
  <si>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</si>
  <si>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</si>
  <si>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</si>
  <si>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</si>
  <si>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</si>
  <si>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</si>
  <si>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</si>
  <si>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</si>
  <si>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</si>
  <si>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</si>
  <si>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</si>
  <si>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</si>
  <si>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</si>
  <si>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</si>
  <si>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</si>
  <si>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</si>
  <si>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</si>
  <si>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</si>
  <si>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</si>
  <si>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</si>
  <si>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</si>
  <si>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</si>
  <si>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</si>
  <si>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</si>
  <si>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</si>
  <si>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</si>
  <si>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</si>
  <si>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</si>
  <si>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</si>
  <si>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</si>
  <si>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</si>
  <si>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</si>
  <si>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</si>
  <si>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</si>
  <si>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</si>
  <si>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</si>
  <si>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</si>
  <si>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</si>
  <si>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</si>
  <si>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</si>
  <si>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</si>
  <si>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</si>
  <si>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</si>
  <si>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</si>
  <si>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</si>
  <si>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</si>
  <si>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</si>
  <si>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</si>
  <si>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</si>
  <si>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</si>
  <si>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</si>
  <si>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</si>
  <si>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</si>
  <si>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</si>
  <si>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</si>
  <si>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</si>
  <si>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</si>
  <si>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</si>
  <si>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</si>
  <si>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</si>
  <si>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</si>
  <si>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</si>
  <si>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</si>
  <si>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</si>
  <si>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</si>
  <si>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</si>
  <si>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</si>
  <si>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</si>
  <si>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</si>
  <si>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</si>
  <si>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</si>
  <si>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</si>
  <si>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</si>
  <si>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</si>
  <si>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</si>
  <si>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</si>
  <si>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</si>
  <si>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</si>
  <si>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</si>
  <si>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</si>
  <si>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</si>
  <si>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</si>
  <si>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</si>
  <si>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</si>
  <si>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</si>
  <si>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</si>
  <si>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</si>
  <si>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</si>
  <si>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</si>
  <si>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</si>
  <si>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</si>
  <si>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</si>
  <si>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</si>
  <si>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</si>
  <si>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</si>
  <si>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</si>
  <si>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</si>
  <si>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</si>
  <si>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</si>
  <si>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</si>
  <si>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</si>
  <si>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</si>
  <si>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</si>
  <si>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</si>
  <si>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</si>
  <si>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</si>
  <si>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</si>
  <si>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</si>
  <si>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</si>
  <si>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</si>
  <si>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</si>
  <si>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</si>
  <si>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</si>
  <si>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</si>
  <si>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</si>
  <si>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</si>
  <si>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</si>
  <si>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</si>
  <si>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</si>
  <si>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</si>
  <si>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</si>
  <si>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</si>
  <si>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</si>
  <si>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</si>
  <si>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</si>
  <si>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</si>
  <si>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</si>
  <si>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</si>
  <si>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</si>
  <si>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</si>
  <si>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</si>
  <si>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</si>
  <si>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</si>
  <si>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</si>
  <si>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</si>
  <si>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</si>
  <si>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</si>
  <si>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</si>
  <si>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</si>
  <si>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</si>
  <si>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</si>
  <si>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</si>
  <si>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</si>
  <si>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</si>
  <si>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</si>
  <si>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</si>
  <si>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</si>
  <si>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</si>
  <si>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</si>
  <si>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</si>
  <si>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</si>
  <si>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</si>
  <si>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</si>
  <si>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</si>
  <si>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</si>
  <si>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</si>
  <si>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</si>
  <si>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</si>
  <si>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</si>
  <si>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</si>
  <si>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</si>
  <si>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</si>
  <si>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</si>
  <si>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</si>
  <si>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</si>
  <si>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</si>
  <si>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</si>
  <si>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</si>
  <si>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</si>
  <si>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</si>
  <si>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</si>
  <si>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</si>
  <si>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</si>
  <si>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</si>
  <si>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</si>
  <si>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</si>
  <si>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</si>
  <si>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</si>
  <si>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</si>
  <si>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</si>
  <si>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</si>
  <si>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</si>
  <si>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</si>
  <si>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</si>
  <si>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</si>
  <si>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</si>
  <si>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</si>
  <si>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</si>
  <si>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</si>
  <si>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</si>
  <si>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</si>
  <si>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</si>
  <si>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</si>
  <si>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</si>
  <si>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</si>
  <si>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</si>
  <si>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</si>
  <si>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</si>
  <si>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</si>
  <si>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</si>
  <si>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</si>
  <si>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</si>
  <si>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</si>
  <si>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</si>
  <si>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</si>
  <si>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</si>
  <si>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</si>
  <si>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</si>
  <si>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</si>
  <si>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</si>
  <si>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</si>
  <si>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</si>
  <si>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</si>
  <si>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</si>
  <si>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</si>
  <si>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</si>
  <si>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</si>
  <si>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</si>
  <si>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</si>
  <si>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</si>
  <si>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</si>
  <si>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</si>
  <si>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</si>
  <si>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</si>
  <si>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</si>
  <si>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</si>
  <si>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</si>
  <si>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</si>
  <si>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</si>
  <si>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</si>
  <si>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</si>
  <si>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</si>
  <si>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</si>
  <si>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</si>
  <si>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</si>
  <si>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</si>
  <si>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</si>
  <si>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</si>
  <si>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</si>
  <si>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</si>
  <si>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</si>
  <si>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</si>
  <si>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</si>
  <si>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</si>
  <si>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</si>
  <si>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</si>
  <si>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</si>
  <si>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</si>
  <si>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</si>
  <si>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</si>
  <si>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</si>
  <si>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</si>
  <si>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</si>
  <si>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</si>
  <si>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</si>
  <si>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</si>
  <si>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</si>
  <si>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</si>
  <si>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</si>
  <si>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</si>
  <si>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</si>
  <si>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</si>
  <si>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</si>
  <si>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</si>
  <si>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</si>
  <si>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</si>
  <si>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</si>
  <si>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</si>
  <si>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</si>
  <si>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</si>
  <si>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</si>
  <si>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</si>
  <si>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</si>
  <si>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</si>
  <si>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</si>
  <si>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</si>
  <si>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</si>
  <si>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</si>
  <si>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</si>
  <si>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</si>
  <si>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</si>
  <si>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</si>
  <si>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</si>
  <si>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</si>
  <si>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</si>
  <si>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</si>
  <si>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</si>
  <si>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</si>
  <si>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</si>
  <si>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</si>
  <si>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</si>
  <si>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</si>
  <si>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</si>
  <si>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</si>
  <si>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</si>
  <si>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</si>
  <si>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</si>
  <si>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</si>
  <si>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</si>
  <si>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</si>
  <si>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</si>
  <si>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</si>
  <si>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</si>
  <si>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</si>
  <si>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</si>
  <si>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</si>
  <si>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</si>
  <si>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</si>
  <si>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</si>
  <si>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</si>
  <si>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</si>
  <si>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</si>
  <si>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</si>
  <si>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</si>
  <si>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</si>
  <si>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</si>
  <si>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</si>
  <si>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</si>
  <si>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</si>
  <si>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</si>
  <si>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</si>
  <si>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</si>
  <si>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</si>
  <si>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</si>
  <si>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</si>
  <si>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</si>
  <si>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</si>
  <si>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</si>
  <si>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</si>
  <si>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</si>
  <si>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</si>
  <si>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</si>
  <si>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</si>
  <si>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</si>
  <si>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</si>
  <si>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</si>
  <si>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</si>
  <si>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</si>
  <si>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</si>
  <si>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</si>
  <si>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</si>
  <si>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</si>
  <si>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</si>
  <si>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</si>
  <si>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</si>
  <si>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</si>
  <si>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</si>
  <si>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</si>
  <si>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</si>
  <si>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</si>
  <si>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</si>
  <si>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</si>
  <si>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</si>
  <si>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</si>
  <si>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</si>
  <si>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</si>
  <si>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</si>
  <si>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</si>
  <si>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</si>
  <si>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</si>
  <si>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</si>
  <si>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</si>
  <si>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</si>
  <si>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</si>
  <si>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</si>
  <si>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</si>
  <si>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</si>
  <si>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</si>
  <si>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</si>
  <si>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</si>
  <si>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</si>
  <si>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</si>
  <si>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</si>
  <si>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</si>
  <si>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</si>
  <si>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</si>
  <si>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</si>
  <si>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</si>
  <si>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</si>
  <si>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</si>
  <si>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</si>
  <si>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</si>
  <si>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</si>
  <si>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</si>
  <si>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</si>
  <si>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</si>
  <si>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</si>
  <si>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</si>
  <si>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</si>
  <si>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</si>
  <si>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</si>
  <si>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</si>
  <si>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</si>
  <si>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</si>
  <si>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</si>
  <si>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</si>
  <si>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</si>
  <si>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</si>
  <si>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</si>
  <si>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</si>
  <si>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</si>
  <si>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</si>
  <si>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</si>
  <si>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</si>
  <si>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</si>
  <si>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</si>
  <si>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</si>
  <si>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</si>
  <si>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</si>
  <si>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</si>
  <si>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</si>
  <si>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</si>
  <si>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</si>
  <si>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</si>
  <si>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</si>
  <si>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</si>
  <si>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</si>
  <si>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</si>
  <si>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</si>
  <si>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</si>
  <si>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</si>
  <si>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</si>
  <si>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</si>
  <si>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</si>
  <si>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</si>
  <si>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</si>
  <si>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</si>
  <si>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</si>
  <si>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</si>
  <si>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</si>
  <si>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</si>
  <si>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</si>
  <si>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</si>
  <si>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</si>
  <si>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</si>
  <si>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</si>
  <si>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</si>
  <si>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</si>
  <si>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</si>
  <si>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</si>
  <si>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</si>
  <si>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</si>
  <si>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</si>
  <si>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</si>
  <si>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</si>
  <si>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</si>
  <si>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</si>
  <si>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</si>
  <si>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</si>
  <si>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</si>
  <si>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</si>
  <si>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</si>
  <si>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</si>
  <si>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</si>
  <si>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</si>
  <si>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</si>
  <si>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</si>
  <si>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</si>
  <si>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</si>
  <si>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</si>
  <si>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</si>
  <si>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</si>
  <si>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</si>
  <si>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</si>
  <si>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</si>
  <si>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</si>
  <si>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</si>
  <si>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</si>
  <si>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</si>
  <si>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</si>
  <si>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</si>
  <si>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</si>
  <si>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</si>
  <si>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</si>
  <si>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</si>
  <si>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</si>
  <si>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</si>
  <si>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</si>
  <si>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</si>
  <si>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</si>
  <si>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</si>
  <si>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</si>
  <si>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</si>
  <si>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</si>
  <si>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</si>
  <si>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</si>
  <si>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</si>
  <si>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</si>
  <si>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</si>
  <si>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</si>
  <si>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</si>
  <si>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</si>
  <si>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</si>
  <si>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</si>
  <si>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</si>
  <si>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</si>
  <si>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</si>
  <si>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</si>
  <si>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</si>
  <si>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</si>
  <si>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</si>
  <si>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</si>
  <si>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</si>
  <si>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</si>
  <si>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</si>
  <si>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</si>
  <si>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</si>
  <si>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</si>
  <si>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</si>
  <si>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</si>
  <si>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</si>
  <si>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</si>
  <si>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</si>
  <si>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</si>
  <si>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</si>
  <si>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</si>
  <si>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</si>
  <si>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</si>
  <si>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</si>
  <si>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</si>
  <si>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</si>
  <si>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</si>
  <si>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</si>
  <si>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</si>
  <si>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</si>
  <si>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</si>
  <si>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</si>
  <si>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</si>
  <si>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</si>
  <si>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</si>
  <si>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</si>
  <si>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</si>
  <si>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</si>
  <si>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</si>
  <si>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</si>
  <si>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</si>
  <si>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</si>
  <si>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</si>
  <si>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</si>
  <si>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</si>
  <si>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</si>
  <si>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</si>
  <si>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</si>
  <si>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</si>
  <si>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</si>
  <si>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</si>
  <si>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</si>
  <si>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</si>
  <si>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</si>
  <si>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</si>
  <si>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</si>
  <si>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</si>
  <si>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</si>
  <si>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</si>
  <si>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</si>
  <si>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</si>
  <si>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</si>
  <si>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</si>
  <si>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</si>
  <si>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</si>
  <si>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</si>
  <si>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</si>
  <si>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</si>
  <si>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</si>
  <si>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</si>
  <si>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</si>
  <si>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</si>
  <si>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</si>
  <si>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</si>
  <si>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</si>
  <si>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</si>
  <si>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</si>
  <si>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</si>
  <si>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</si>
  <si>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</si>
  <si>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</si>
  <si>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</si>
  <si>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</si>
  <si>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</si>
  <si>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</si>
  <si>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</si>
  <si>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</si>
  <si>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</si>
  <si>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</si>
  <si>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</si>
  <si>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</si>
  <si>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</si>
  <si>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</si>
  <si>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</si>
  <si>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</si>
  <si>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</si>
  <si>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</si>
  <si>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</si>
  <si>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</si>
  <si>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</si>
  <si>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</si>
  <si>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</si>
  <si>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</si>
  <si>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</si>
  <si>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</si>
  <si>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</si>
  <si>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</si>
  <si>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</si>
  <si>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</si>
  <si>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</si>
  <si>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</si>
  <si>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</si>
  <si>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</si>
  <si>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</si>
  <si>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</si>
  <si>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</si>
  <si>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</si>
  <si>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</si>
  <si>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</si>
  <si>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</si>
  <si>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</si>
  <si>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</si>
  <si>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</si>
  <si>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</si>
  <si>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</si>
  <si>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</si>
  <si>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</si>
  <si>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</si>
  <si>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</si>
  <si>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</si>
  <si>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</si>
  <si>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</si>
  <si>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</si>
  <si>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</si>
  <si>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</si>
  <si>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</si>
  <si>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</si>
  <si>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</si>
  <si>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</si>
  <si>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</si>
  <si>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</si>
  <si>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</si>
  <si>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</si>
  <si>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</si>
  <si>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</si>
  <si>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</si>
  <si>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</si>
  <si>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</si>
  <si>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</si>
  <si>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</si>
  <si>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</si>
  <si>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</si>
  <si>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</si>
  <si>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</si>
  <si>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</si>
  <si>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</si>
  <si>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</si>
  <si>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</si>
  <si>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</si>
  <si>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</si>
  <si>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</si>
  <si>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</si>
  <si>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</si>
  <si>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</si>
  <si>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</si>
  <si>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</si>
  <si>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</si>
  <si>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</si>
  <si>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</si>
  <si>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</si>
  <si>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</si>
  <si>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</si>
  <si>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</si>
  <si>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</si>
  <si>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</si>
  <si>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</si>
  <si>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</si>
  <si>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</si>
  <si>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</si>
  <si>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</si>
  <si>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</si>
  <si>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</si>
  <si>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</si>
  <si>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</si>
  <si>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</si>
  <si>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</si>
  <si>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</si>
  <si>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</si>
  <si>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</si>
  <si>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</si>
  <si>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</si>
  <si>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</si>
  <si>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</si>
  <si>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</si>
  <si>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</si>
  <si>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</si>
  <si>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</si>
  <si>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</si>
  <si>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</si>
  <si>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</si>
  <si>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</si>
  <si>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</si>
  <si>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</si>
  <si>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</si>
  <si>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</si>
  <si>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</si>
  <si>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</si>
  <si>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</si>
  <si>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</si>
  <si>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</si>
  <si>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</si>
  <si>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</si>
  <si>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</si>
  <si>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</si>
  <si>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</si>
  <si>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</si>
  <si>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</si>
  <si>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</si>
  <si>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</si>
  <si>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</si>
  <si>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</si>
  <si>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</si>
  <si>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</si>
  <si>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</si>
  <si>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</si>
  <si>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</si>
  <si>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</si>
  <si>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</si>
  <si>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</si>
  <si>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</si>
  <si>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</si>
  <si>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</si>
  <si>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</si>
  <si>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</si>
  <si>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</si>
  <si>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</si>
  <si>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</si>
  <si>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</si>
  <si>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</si>
  <si>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</si>
  <si>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</si>
  <si>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</si>
  <si>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</si>
  <si>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</si>
  <si>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</si>
  <si>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</si>
  <si>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</si>
  <si>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</si>
  <si>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</si>
  <si>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</si>
  <si>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</si>
  <si>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</si>
  <si>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</si>
  <si>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</si>
  <si>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</si>
  <si>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</si>
  <si>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</si>
  <si>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</si>
  <si>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</si>
  <si>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</si>
  <si>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</si>
  <si>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</si>
  <si>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</si>
  <si>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</si>
  <si>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</si>
  <si>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</si>
  <si>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</si>
  <si>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</si>
  <si>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</si>
  <si>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</si>
  <si>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</si>
  <si>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</si>
  <si>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</si>
  <si>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</si>
  <si>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</si>
  <si>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</si>
  <si>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</si>
  <si>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</si>
  <si>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</si>
  <si>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</si>
  <si>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</si>
  <si>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</si>
  <si>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</si>
  <si>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</si>
  <si>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</si>
  <si>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</si>
  <si>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</si>
  <si>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</si>
  <si>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</si>
  <si>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</si>
  <si>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</si>
  <si>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</si>
  <si>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</si>
  <si>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</si>
  <si>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</si>
  <si>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</si>
  <si>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</si>
  <si>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</si>
  <si>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</si>
  <si>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</si>
  <si>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</si>
  <si>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</si>
  <si>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</si>
  <si>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</si>
  <si>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</si>
  <si>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</si>
  <si>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</si>
  <si>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</si>
  <si>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</si>
  <si>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</si>
  <si>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</si>
  <si>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</si>
  <si>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</si>
  <si>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</si>
  <si>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</si>
  <si>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</si>
  <si>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</si>
  <si>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</si>
  <si>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</si>
  <si>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</si>
  <si>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</si>
  <si>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</si>
  <si>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</si>
  <si>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</si>
  <si>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</si>
  <si>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</si>
  <si>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</si>
  <si>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</si>
  <si>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</si>
  <si>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</si>
  <si>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</si>
  <si>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</si>
  <si>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</si>
  <si>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</si>
  <si>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</si>
  <si>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</si>
  <si>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</si>
  <si>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</si>
  <si>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</si>
  <si>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</si>
  <si>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</si>
  <si>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</si>
  <si>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</si>
  <si>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</si>
  <si>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</si>
  <si>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</si>
  <si>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</si>
  <si>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</si>
  <si>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</si>
  <si>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</si>
  <si>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</si>
  <si>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</si>
  <si>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</si>
  <si>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</si>
  <si>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</si>
  <si>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</si>
  <si>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</si>
  <si>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</si>
  <si>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</si>
  <si>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</si>
  <si>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</si>
  <si>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</si>
  <si>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</si>
  <si>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</si>
  <si>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</si>
  <si>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</si>
  <si>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</si>
  <si>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</si>
  <si>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</si>
  <si>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</si>
  <si>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</si>
  <si>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</si>
  <si>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</si>
  <si>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</si>
  <si>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</si>
  <si>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</si>
  <si>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</si>
  <si>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</si>
  <si>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</si>
  <si>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</si>
  <si>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</si>
  <si>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</si>
  <si>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</si>
  <si>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</si>
  <si>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</si>
  <si>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</si>
  <si>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</si>
  <si>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</si>
  <si>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</si>
  <si>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</si>
  <si>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</si>
  <si>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</si>
  <si>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</si>
  <si>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</si>
  <si>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</si>
  <si>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</si>
  <si>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</si>
  <si>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</si>
  <si>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</si>
  <si>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</si>
  <si>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</si>
  <si>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</si>
  <si>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</si>
  <si>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</si>
  <si>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</si>
  <si>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</si>
  <si>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</si>
  <si>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</si>
  <si>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</si>
  <si>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</si>
  <si>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</si>
  <si>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</si>
  <si>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</si>
  <si>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</si>
  <si>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</si>
  <si>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</si>
  <si>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</si>
  <si>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</si>
  <si>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</si>
  <si>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</si>
  <si>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</si>
  <si>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</si>
  <si>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</si>
  <si>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</si>
  <si>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</si>
  <si>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</si>
  <si>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</si>
  <si>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</si>
  <si>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</si>
  <si>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</si>
  <si>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</si>
  <si>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</si>
  <si>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</si>
  <si>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</si>
  <si>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</si>
  <si>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</si>
  <si>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</si>
  <si>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</si>
  <si>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</si>
  <si>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</si>
  <si>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</si>
  <si>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</si>
  <si>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</si>
  <si>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</si>
  <si>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</si>
  <si>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</si>
  <si>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</si>
  <si>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</si>
  <si>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</si>
  <si>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</si>
  <si>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</si>
  <si>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</si>
  <si>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</si>
  <si>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</si>
  <si>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</si>
  <si>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</si>
  <si>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</si>
  <si>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</si>
  <si>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</si>
  <si>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</si>
  <si>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</si>
  <si>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</si>
  <si>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</si>
  <si>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</si>
  <si>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</si>
  <si>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</si>
  <si>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</si>
  <si>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</si>
  <si>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</si>
  <si>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</si>
  <si>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</si>
  <si>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</si>
  <si>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</si>
  <si>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</si>
  <si>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</si>
  <si>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</si>
  <si>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</si>
  <si>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</si>
  <si>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</si>
  <si>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</si>
  <si>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</si>
  <si>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</si>
  <si>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</si>
  <si>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</si>
  <si>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</si>
  <si>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</si>
  <si>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</si>
  <si>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</si>
  <si>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</si>
  <si>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</si>
  <si>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</si>
  <si>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</si>
  <si>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</si>
  <si>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</si>
  <si>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</si>
  <si>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</si>
  <si>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</si>
  <si>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</si>
  <si>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</si>
  <si>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</si>
  <si>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</si>
  <si>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</si>
  <si>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</si>
  <si>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</si>
  <si>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</si>
  <si>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</si>
  <si>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</si>
  <si>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</si>
  <si>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</si>
  <si>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</si>
  <si>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</si>
  <si>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</si>
  <si>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</si>
  <si>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</si>
  <si>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</si>
  <si>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</si>
  <si>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</si>
  <si>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</si>
  <si>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</si>
  <si>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</si>
  <si>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</si>
  <si>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</si>
  <si>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</si>
  <si>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</si>
  <si>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</si>
  <si>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</si>
  <si>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</si>
  <si>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</si>
  <si>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</si>
  <si>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</si>
  <si>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</si>
  <si>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</si>
  <si>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</si>
  <si>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</si>
  <si>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</si>
  <si>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</si>
  <si>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</si>
  <si>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</si>
  <si>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</si>
  <si>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</si>
  <si>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</si>
  <si>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</si>
  <si>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</si>
  <si>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</si>
  <si>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</si>
  <si>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</si>
  <si>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</si>
  <si>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</si>
  <si>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</si>
  <si>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</si>
  <si>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</si>
  <si>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</si>
  <si>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</si>
  <si>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</si>
  <si>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</si>
  <si>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</si>
  <si>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</si>
  <si>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</si>
  <si>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</si>
  <si>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</si>
  <si>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</si>
  <si>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</si>
  <si>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</si>
  <si>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</si>
  <si>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</si>
  <si>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</si>
  <si>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</si>
  <si>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</si>
  <si>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</si>
  <si>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</si>
  <si>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</si>
  <si>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</si>
  <si>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</si>
  <si>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</si>
  <si>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</si>
  <si>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</si>
  <si>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</si>
  <si>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</si>
  <si>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</si>
  <si>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</si>
  <si>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</si>
  <si>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</si>
  <si>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</si>
  <si>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</si>
  <si>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</si>
  <si>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</si>
  <si>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</si>
  <si>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</si>
  <si>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</si>
  <si>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</si>
  <si>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</si>
  <si>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</si>
  <si>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</si>
  <si>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</si>
  <si>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</si>
  <si>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</si>
  <si>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</si>
  <si>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</si>
  <si>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</si>
  <si>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</si>
  <si>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</si>
  <si>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</si>
  <si>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</si>
  <si>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</si>
  <si>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</si>
  <si>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</si>
  <si>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</si>
  <si>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</si>
  <si>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</si>
  <si>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</si>
  <si>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</si>
  <si>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</si>
  <si>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</si>
  <si>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</si>
  <si>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</si>
  <si>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</si>
  <si>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</si>
  <si>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</si>
  <si>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</si>
  <si>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</si>
  <si>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</si>
  <si>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</si>
  <si>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</si>
  <si>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</si>
  <si>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</si>
  <si>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</si>
  <si>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</si>
  <si>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</si>
  <si>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</si>
  <si>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</si>
  <si>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</si>
  <si>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</si>
  <si>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</si>
  <si>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</si>
  <si>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</si>
  <si>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</si>
  <si>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</si>
  <si>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</si>
  <si>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</si>
  <si>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</si>
  <si>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</si>
  <si>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</si>
  <si>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</si>
  <si>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</si>
  <si>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</si>
  <si>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</si>
  <si>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</si>
  <si>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</si>
  <si>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</si>
  <si>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</si>
  <si>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</si>
  <si>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</si>
  <si>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</si>
  <si>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</si>
  <si>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</si>
  <si>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</si>
  <si>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</si>
  <si>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</si>
  <si>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</si>
  <si>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</si>
  <si>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</si>
  <si>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</si>
  <si>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</si>
  <si>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</si>
  <si>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</si>
  <si>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</si>
  <si>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</si>
  <si>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</si>
  <si>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</si>
  <si>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</si>
  <si>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</si>
  <si>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</si>
  <si>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</si>
  <si>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</si>
  <si>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</si>
  <si>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</si>
  <si>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</si>
  <si>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</si>
  <si>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</si>
  <si>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</si>
  <si>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</si>
  <si>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</si>
  <si>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</si>
  <si>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</si>
  <si>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</si>
  <si>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</si>
  <si>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</si>
  <si>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</si>
  <si>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</si>
  <si>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</si>
  <si>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</si>
  <si>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</si>
  <si>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</si>
  <si>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</si>
  <si>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</si>
  <si>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</si>
  <si>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</si>
  <si>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</si>
  <si>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</si>
  <si>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</si>
  <si>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</si>
  <si>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</si>
  <si>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</si>
  <si>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</si>
  <si>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</si>
  <si>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</si>
  <si>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</si>
  <si>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</si>
  <si>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</si>
  <si>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</si>
  <si>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</si>
  <si>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</si>
  <si>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</si>
  <si>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</si>
  <si>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</si>
  <si>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</si>
  <si>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</si>
  <si>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</si>
  <si>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</si>
  <si>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</si>
  <si>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</si>
  <si>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</si>
  <si>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</si>
  <si>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</si>
  <si>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</si>
  <si>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</si>
  <si>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</si>
  <si>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</si>
  <si>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</si>
  <si>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</si>
  <si>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</si>
  <si>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</si>
  <si>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</si>
  <si>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</si>
  <si>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</si>
  <si>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</si>
  <si>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</si>
  <si>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</si>
  <si>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</si>
  <si>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</si>
  <si>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</si>
  <si>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</si>
  <si>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</si>
  <si>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</si>
  <si>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</si>
  <si>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</si>
  <si>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</si>
  <si>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</si>
  <si>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</si>
  <si>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</si>
  <si>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</si>
  <si>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</si>
  <si>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</si>
  <si>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</si>
  <si>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</si>
  <si>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</si>
  <si>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</si>
  <si>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</si>
  <si>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</si>
  <si>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</si>
  <si>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</si>
  <si>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</si>
  <si>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</si>
  <si>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</si>
  <si>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</si>
  <si>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</si>
  <si>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</si>
  <si>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</si>
  <si>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</si>
  <si>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</si>
  <si>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</si>
  <si>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</si>
  <si>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</si>
  <si>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</si>
  <si>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</si>
  <si>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</si>
  <si>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</si>
  <si>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</si>
  <si>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</si>
  <si>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</si>
  <si>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</si>
  <si>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</si>
  <si>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</si>
  <si>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</si>
  <si>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</si>
  <si>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</si>
  <si>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</si>
  <si>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</si>
  <si>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</si>
  <si>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</si>
  <si>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</si>
  <si>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</si>
  <si>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</si>
  <si>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</si>
  <si>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</si>
  <si>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</si>
  <si>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</si>
  <si>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</si>
  <si>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</si>
  <si>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</si>
  <si>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</si>
  <si>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</si>
  <si>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</si>
  <si>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</si>
  <si>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</si>
  <si>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</si>
  <si>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</si>
  <si>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</si>
  <si>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</si>
  <si>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</si>
  <si>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</si>
  <si>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</si>
  <si>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</si>
  <si>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</si>
  <si>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</si>
  <si>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</si>
  <si>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</si>
  <si>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</si>
  <si>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</si>
  <si>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</si>
  <si>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</si>
  <si>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</si>
  <si>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</si>
  <si>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</si>
  <si>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</si>
  <si>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</si>
  <si>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</si>
  <si>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</si>
  <si>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</si>
  <si>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</si>
  <si>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</si>
  <si>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</si>
  <si>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</si>
  <si>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</si>
  <si>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</si>
  <si>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</si>
  <si>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</si>
  <si>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</si>
  <si>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</si>
  <si>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</si>
  <si>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</si>
  <si>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</si>
  <si>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</si>
  <si>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</si>
  <si>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</si>
  <si>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</si>
  <si>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</si>
  <si>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</si>
  <si>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</si>
  <si>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</si>
  <si>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</si>
  <si>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</si>
  <si>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</si>
  <si>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</si>
  <si>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</si>
  <si>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</si>
  <si>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</si>
  <si>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</si>
  <si>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</si>
  <si>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</si>
  <si>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</si>
  <si>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</si>
  <si>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</si>
  <si>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</si>
  <si>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</si>
  <si>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</si>
  <si>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</si>
  <si>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</si>
  <si>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</si>
  <si>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</si>
  <si>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</si>
  <si>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</si>
  <si>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</si>
  <si>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</si>
  <si>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</si>
  <si>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</si>
  <si>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</si>
  <si>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</si>
  <si>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</si>
  <si>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</si>
  <si>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</si>
  <si>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</si>
  <si>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</si>
  <si>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</si>
  <si>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</si>
  <si>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</si>
  <si>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</si>
  <si>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</si>
  <si>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</si>
  <si>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</si>
  <si>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</si>
  <si>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</si>
  <si>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</si>
  <si>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</si>
  <si>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</si>
  <si>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</si>
  <si>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</si>
  <si>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</si>
  <si>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</si>
  <si>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</si>
  <si>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</si>
  <si>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</si>
  <si>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</si>
  <si>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</si>
  <si>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</si>
  <si>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</si>
  <si>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</si>
  <si>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</si>
  <si>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</si>
  <si>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</si>
  <si>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</si>
  <si>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</si>
  <si>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</si>
  <si>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</si>
  <si>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</si>
  <si>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</si>
  <si>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</si>
  <si>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</si>
  <si>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</si>
  <si>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</si>
  <si>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</si>
  <si>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</si>
  <si>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</si>
  <si>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</si>
  <si>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</si>
  <si>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</si>
  <si>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</si>
  <si>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</si>
  <si>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</si>
  <si>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</si>
  <si>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</si>
  <si>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</si>
  <si>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</si>
  <si>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</si>
  <si>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</si>
  <si>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</si>
  <si>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</si>
  <si>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</si>
  <si>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</si>
  <si>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</si>
  <si>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</si>
  <si>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</si>
  <si>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</si>
  <si>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</si>
  <si>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</si>
  <si>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</si>
  <si>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</si>
  <si>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</si>
  <si>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</si>
  <si>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</si>
  <si>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</si>
  <si>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</si>
  <si>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</si>
  <si>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</si>
  <si>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</si>
  <si>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</si>
  <si>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</si>
  <si>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</si>
  <si>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</si>
  <si>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</si>
  <si>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</si>
  <si>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</si>
  <si>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</si>
  <si>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</si>
  <si>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</si>
  <si>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</si>
  <si>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</si>
  <si>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</si>
  <si>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</si>
  <si>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</si>
  <si>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</si>
  <si>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</si>
  <si>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</si>
  <si>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</si>
  <si>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</si>
  <si>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</si>
  <si>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</si>
  <si>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</si>
  <si>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</si>
  <si>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</si>
  <si>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</si>
  <si>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</si>
  <si>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</si>
  <si>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</si>
  <si>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</si>
  <si>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</si>
  <si>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</si>
  <si>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</si>
  <si>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</si>
  <si>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</si>
  <si>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</si>
  <si>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</si>
  <si>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</si>
  <si>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</si>
  <si>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</si>
  <si>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</si>
  <si>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</si>
  <si>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</si>
  <si>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</si>
  <si>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</si>
  <si>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</si>
  <si>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</si>
  <si>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</si>
  <si>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</si>
  <si>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</si>
  <si>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</si>
  <si>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</si>
  <si>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</si>
  <si>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</si>
  <si>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</si>
  <si>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</si>
  <si>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</si>
  <si>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</si>
  <si>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</si>
  <si>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</si>
  <si>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</si>
  <si>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</si>
  <si>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</si>
  <si>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</si>
  <si>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</si>
  <si>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</si>
  <si>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</si>
  <si>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</si>
  <si>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</si>
  <si>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</si>
  <si>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</si>
  <si>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</si>
  <si>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</si>
  <si>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</si>
  <si>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</si>
  <si>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</si>
  <si>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</si>
  <si>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</si>
  <si>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</si>
  <si>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</si>
  <si>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</si>
  <si>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</si>
  <si>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</si>
  <si>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</si>
  <si>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</si>
  <si>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</si>
  <si>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</si>
  <si>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</si>
  <si>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</si>
  <si>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</si>
  <si>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</si>
  <si>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</si>
  <si>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</si>
  <si>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</si>
  <si>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</si>
  <si>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</si>
  <si>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</si>
  <si>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</si>
  <si>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</si>
  <si>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</si>
  <si>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</si>
  <si>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</si>
  <si>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</si>
  <si>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</si>
  <si>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</si>
  <si>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</si>
  <si>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</si>
  <si>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</si>
  <si>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</si>
  <si>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</si>
  <si>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</si>
  <si>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</si>
  <si>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</si>
  <si>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</si>
  <si>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</si>
  <si>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</si>
  <si>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</si>
  <si>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</si>
  <si>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</si>
  <si>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</si>
  <si>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</si>
  <si>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</si>
  <si>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</si>
  <si>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</si>
  <si>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</si>
  <si>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</si>
  <si>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</si>
  <si>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</si>
  <si>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</si>
  <si>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</si>
  <si>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</si>
  <si>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</si>
  <si>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</si>
  <si>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</si>
  <si>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</si>
  <si>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</si>
  <si>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</si>
  <si>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</si>
  <si>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</si>
  <si>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</si>
  <si>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</si>
  <si>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</si>
  <si>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</si>
  <si>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</si>
  <si>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</si>
  <si>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</si>
  <si>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</si>
  <si>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</si>
  <si>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</si>
  <si>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</si>
  <si>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</si>
  <si>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</si>
  <si>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</si>
  <si>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</si>
  <si>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</si>
  <si>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</si>
  <si>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</si>
  <si>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</si>
  <si>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</si>
  <si>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</si>
  <si>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</si>
  <si>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</si>
  <si>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</si>
  <si>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</si>
  <si>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</si>
  <si>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</si>
  <si>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</si>
  <si>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</si>
  <si>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</si>
  <si>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</si>
  <si>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</si>
  <si>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</si>
  <si>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</si>
  <si>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</si>
  <si>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</si>
  <si>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</si>
  <si>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</si>
  <si>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</si>
  <si>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</si>
  <si>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</si>
  <si>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</si>
  <si>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</si>
  <si>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</si>
  <si>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</si>
  <si>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</si>
  <si>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</si>
  <si>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</si>
  <si>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</si>
  <si>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</si>
  <si>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</si>
  <si>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</si>
  <si>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</si>
  <si>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</si>
  <si>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</si>
  <si>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</si>
  <si>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</si>
  <si>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</si>
  <si>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</si>
  <si>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</si>
  <si>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</si>
  <si>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</si>
  <si>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</si>
  <si>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</si>
  <si>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</si>
  <si>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</si>
  <si>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</si>
  <si>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</si>
  <si>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</si>
  <si>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</si>
  <si>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</si>
  <si>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</si>
  <si>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</si>
  <si>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</si>
  <si>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</si>
  <si>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</si>
  <si>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</si>
  <si>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</si>
  <si>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</si>
  <si>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</si>
  <si>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</si>
  <si>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</si>
  <si>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</si>
  <si>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</si>
  <si>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</si>
  <si>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</si>
  <si>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</si>
  <si>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</si>
  <si>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</si>
  <si>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</si>
  <si>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</si>
  <si>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</si>
  <si>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</si>
  <si>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</si>
  <si>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</si>
  <si>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</si>
  <si>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</si>
  <si>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</si>
  <si>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</si>
  <si>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</si>
  <si>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</si>
  <si>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</si>
  <si>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</si>
  <si>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</si>
  <si>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</si>
  <si>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</si>
  <si>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</si>
  <si>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</si>
  <si>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</si>
  <si>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</si>
  <si>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</si>
  <si>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</si>
  <si>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</si>
  <si>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</si>
  <si>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</si>
  <si>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</si>
  <si>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</si>
  <si>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</si>
  <si>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</si>
  <si>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</si>
  <si>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</si>
  <si>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</si>
  <si>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</si>
  <si>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</si>
  <si>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</si>
  <si>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</si>
  <si>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</si>
  <si>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</si>
  <si>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</si>
  <si>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</si>
  <si>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</si>
  <si>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</si>
  <si>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</si>
  <si>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</si>
  <si>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</si>
  <si>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</si>
  <si>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</si>
  <si>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</si>
  <si>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</si>
  <si>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</si>
  <si>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</si>
  <si>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</si>
  <si>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</si>
  <si>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</si>
  <si>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</si>
  <si>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</si>
  <si>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</si>
  <si>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</si>
  <si>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</si>
  <si>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</si>
  <si>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</si>
  <si>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</si>
  <si>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</si>
  <si>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</si>
  <si>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</si>
  <si>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</si>
  <si>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</si>
  <si>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</si>
  <si>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</si>
  <si>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</si>
  <si>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</si>
  <si>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</si>
  <si>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</si>
  <si>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</si>
  <si>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</si>
  <si>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</si>
  <si>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</si>
  <si>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</si>
  <si>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</si>
  <si>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</si>
  <si>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</si>
  <si>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</si>
  <si>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</si>
  <si>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</si>
  <si>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</si>
  <si>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</si>
  <si>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</si>
  <si>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</si>
  <si>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</si>
  <si>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</si>
  <si>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</si>
  <si>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</si>
  <si>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</si>
  <si>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</si>
  <si>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</si>
  <si>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</si>
  <si>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</si>
  <si>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</si>
  <si>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</si>
  <si>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</si>
  <si>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</si>
  <si>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</si>
  <si>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</si>
  <si>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</si>
  <si>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</si>
  <si>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</si>
  <si>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</si>
  <si>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</si>
  <si>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</si>
  <si>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</si>
  <si>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</si>
  <si>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</si>
  <si>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</si>
  <si>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</si>
  <si>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</si>
  <si>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</si>
  <si>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</si>
  <si>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</si>
  <si>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</si>
  <si>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</si>
  <si>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</si>
  <si>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</si>
  <si>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</si>
  <si>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</si>
  <si>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</si>
  <si>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</si>
  <si>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</si>
  <si>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</si>
  <si>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</si>
  <si>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</si>
  <si>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</si>
  <si>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</si>
  <si>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</si>
  <si>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</si>
  <si>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</si>
  <si>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</si>
  <si>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</si>
  <si>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</si>
  <si>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</si>
  <si>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</si>
  <si>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</si>
  <si>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</si>
  <si>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</si>
  <si>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</si>
  <si>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</si>
  <si>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</si>
  <si>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</si>
  <si>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</si>
  <si>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</si>
  <si>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</si>
  <si>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</si>
  <si>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</si>
  <si>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</si>
  <si>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</si>
  <si>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</si>
  <si>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</si>
  <si>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</si>
  <si>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</si>
  <si>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</si>
  <si>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</si>
  <si>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</si>
  <si>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</si>
  <si>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</si>
  <si>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</si>
  <si>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</si>
  <si>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</si>
  <si>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</si>
  <si>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</si>
  <si>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</si>
  <si>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</si>
  <si>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</si>
  <si>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</si>
  <si>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</si>
  <si>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</si>
  <si>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</si>
  <si>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</si>
  <si>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</si>
  <si>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</si>
  <si>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</si>
  <si>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</si>
  <si>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</si>
  <si>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</si>
  <si>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</si>
  <si>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</si>
  <si>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</si>
  <si>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</si>
  <si>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</si>
  <si>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</si>
  <si>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</si>
  <si>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</si>
  <si>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</si>
  <si>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</si>
  <si>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</si>
  <si>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</si>
  <si>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</si>
  <si>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</si>
  <si>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</si>
  <si>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</si>
  <si>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</si>
  <si>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</si>
  <si>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</si>
  <si>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</si>
  <si>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</si>
  <si>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</si>
  <si>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</si>
  <si>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</si>
  <si>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</si>
  <si>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</si>
  <si>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</si>
  <si>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</si>
  <si>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</si>
  <si>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</si>
  <si>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</si>
  <si>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</si>
  <si>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</si>
  <si>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</si>
  <si>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</si>
  <si>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</si>
  <si>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</si>
  <si>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</si>
  <si>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</si>
  <si>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</si>
  <si>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</si>
  <si>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</si>
  <si>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</si>
  <si>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</si>
  <si>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</si>
  <si>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</si>
  <si>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</si>
  <si>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</si>
  <si>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</si>
  <si>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</si>
  <si>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</si>
  <si>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</si>
  <si>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</si>
  <si>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</si>
  <si>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</si>
  <si>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</si>
  <si>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</si>
  <si>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</si>
  <si>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</si>
  <si>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</si>
  <si>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</si>
  <si>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</si>
  <si>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</si>
  <si>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</si>
  <si>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</si>
  <si>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</si>
  <si>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</si>
  <si>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</si>
  <si>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</si>
  <si>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</si>
  <si>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</si>
  <si>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</si>
  <si>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</si>
  <si>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</si>
  <si>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</si>
  <si>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</si>
  <si>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</si>
  <si>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</si>
  <si>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</si>
  <si>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</si>
  <si>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</si>
  <si>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</si>
  <si>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</si>
  <si>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</si>
  <si>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</si>
  <si>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</si>
  <si>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</si>
  <si>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</si>
  <si>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</si>
  <si>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</si>
  <si>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</si>
  <si>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</si>
  <si>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</si>
  <si>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</si>
  <si>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</si>
  <si>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</si>
  <si>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</si>
  <si>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</si>
  <si>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</si>
  <si>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</si>
  <si>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</si>
  <si>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</si>
  <si>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</si>
  <si>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</si>
  <si>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</si>
  <si>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</si>
  <si>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</si>
  <si>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</si>
  <si>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</si>
  <si>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</si>
  <si>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</si>
  <si>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</si>
  <si>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</si>
  <si>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</si>
  <si>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</si>
  <si>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</si>
  <si>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</si>
  <si>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</si>
  <si>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</si>
  <si>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</si>
  <si>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</si>
  <si>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</si>
  <si>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</si>
  <si>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</si>
  <si>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</si>
  <si>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</si>
  <si>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</si>
  <si>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</si>
  <si>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</si>
  <si>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</si>
  <si>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</si>
  <si>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</si>
  <si>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</si>
  <si>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</si>
  <si>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</si>
  <si>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</si>
  <si>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</si>
  <si>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</si>
  <si>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</si>
  <si>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</si>
  <si>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</si>
  <si>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</si>
  <si>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</si>
  <si>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</si>
  <si>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</si>
  <si>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</si>
  <si>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</si>
  <si>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</si>
  <si>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</si>
  <si>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</si>
  <si>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</si>
  <si>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</si>
  <si>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</si>
  <si>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</si>
  <si>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</si>
  <si>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</si>
  <si>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</si>
  <si>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</si>
  <si>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</si>
  <si>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</si>
  <si>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</si>
  <si>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</si>
  <si>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</si>
  <si>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</si>
  <si>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</si>
  <si>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</si>
  <si>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</si>
  <si>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</si>
  <si>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</si>
  <si>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</si>
  <si>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</si>
  <si>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</si>
  <si>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</si>
  <si>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</si>
  <si>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</si>
  <si>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</si>
  <si>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</si>
  <si>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</si>
  <si>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</si>
  <si>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</si>
  <si>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</si>
  <si>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</si>
  <si>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</si>
  <si>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</si>
  <si>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</si>
  <si>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</si>
  <si>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</si>
  <si>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</si>
  <si>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</si>
  <si>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</si>
  <si>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</si>
  <si>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</si>
  <si>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</si>
  <si>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</si>
  <si>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</si>
  <si>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</si>
  <si>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</si>
  <si>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</si>
  <si>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</si>
  <si>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</si>
  <si>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</si>
  <si>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</si>
  <si>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</si>
  <si>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</si>
  <si>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</si>
  <si>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</si>
  <si>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</si>
  <si>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</si>
  <si>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</si>
  <si>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</si>
  <si>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</si>
  <si>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</si>
  <si>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</si>
  <si>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</si>
  <si>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</si>
  <si>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</si>
  <si>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</si>
  <si>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</si>
  <si>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</si>
  <si>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</si>
  <si>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</si>
  <si>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</si>
  <si>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</si>
  <si>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</si>
  <si>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</si>
  <si>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</si>
  <si>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</si>
  <si>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</si>
  <si>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</si>
  <si>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</si>
  <si>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</si>
  <si>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</si>
  <si>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</si>
  <si>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</si>
  <si>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</si>
  <si>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</si>
  <si>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</si>
  <si>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</si>
  <si>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</si>
  <si>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</si>
  <si>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</si>
  <si>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</si>
  <si>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</si>
  <si>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</si>
  <si>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</si>
  <si>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</si>
  <si>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</si>
  <si>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</si>
  <si>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</si>
  <si>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</si>
  <si>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</si>
  <si>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</si>
  <si>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</si>
  <si>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</si>
  <si>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</si>
  <si>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</si>
  <si>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</si>
  <si>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</si>
  <si>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</si>
  <si>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</si>
  <si>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</si>
  <si>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</si>
  <si>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</si>
  <si>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</si>
  <si>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</si>
  <si>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</si>
  <si>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</si>
  <si>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</si>
  <si>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</si>
  <si>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</si>
  <si>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</si>
  <si>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</si>
  <si>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</si>
  <si>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</si>
  <si>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</si>
  <si>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</si>
  <si>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</si>
  <si>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</si>
  <si>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</si>
  <si>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</si>
  <si>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</si>
  <si>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</si>
  <si>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</si>
  <si>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</si>
  <si>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</si>
  <si>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</si>
  <si>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</si>
  <si>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</si>
  <si>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</si>
  <si>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</si>
  <si>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</si>
  <si>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</si>
  <si>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</si>
  <si>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</si>
  <si>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</si>
  <si>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</si>
  <si>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</si>
  <si>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</si>
  <si>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</si>
  <si>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</si>
  <si>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</si>
  <si>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</si>
  <si>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</si>
  <si>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</si>
  <si>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</si>
  <si>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</si>
  <si>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</si>
  <si>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</si>
  <si>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</si>
  <si>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</si>
  <si>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</si>
  <si>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</si>
  <si>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</si>
  <si>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</si>
  <si>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</si>
  <si>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</si>
  <si>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</si>
  <si>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</si>
  <si>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</si>
  <si>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</si>
  <si>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</si>
  <si>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</si>
  <si>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</si>
  <si>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</si>
  <si>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</si>
  <si>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</si>
  <si>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</si>
  <si>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</si>
  <si>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</si>
  <si>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</si>
  <si>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</si>
  <si>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</si>
  <si>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</si>
  <si>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</si>
  <si>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</si>
  <si>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</si>
  <si>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</si>
  <si>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</si>
  <si>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</si>
  <si>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</si>
  <si>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</si>
  <si>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</si>
  <si>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</si>
  <si>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</si>
  <si>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</si>
  <si>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</si>
  <si>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</si>
  <si>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</si>
  <si>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</si>
  <si>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</si>
  <si>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</si>
  <si>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</si>
  <si>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</si>
  <si>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</si>
  <si>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</si>
  <si>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</si>
  <si>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</si>
  <si>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</si>
  <si>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</si>
  <si>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</si>
  <si>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</si>
  <si>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</si>
  <si>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</si>
  <si>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</si>
  <si>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</si>
  <si>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</si>
  <si>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</si>
  <si>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</si>
  <si>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</si>
  <si>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</si>
  <si>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</si>
  <si>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</si>
  <si>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</si>
  <si>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</si>
  <si>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</si>
  <si>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</si>
  <si>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</si>
  <si>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</si>
  <si>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</si>
  <si>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</si>
  <si>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</si>
  <si>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</si>
  <si>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</si>
  <si>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</si>
  <si>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</si>
  <si>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</si>
  <si>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</si>
  <si>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</si>
  <si>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</si>
  <si>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</si>
  <si>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</si>
  <si>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</si>
  <si>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</si>
  <si>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</si>
  <si>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</si>
  <si>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</si>
  <si>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</si>
  <si>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</si>
  <si>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</si>
  <si>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</si>
  <si>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</si>
  <si>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</si>
  <si>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</si>
  <si>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</si>
  <si>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</si>
  <si>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</si>
  <si>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</si>
  <si>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</si>
  <si>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</si>
  <si>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</si>
  <si>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</si>
  <si>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</si>
  <si>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</si>
  <si>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</si>
  <si>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</si>
  <si>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</si>
  <si>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</si>
  <si>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</si>
  <si>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</si>
  <si>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</si>
  <si>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</si>
  <si>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</si>
  <si>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</si>
  <si>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</si>
  <si>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</si>
  <si>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</si>
  <si>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</si>
  <si>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</si>
  <si>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</si>
  <si>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</si>
  <si>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</si>
  <si>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</si>
  <si>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</si>
  <si>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</si>
  <si>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</si>
  <si>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</si>
  <si>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</si>
  <si>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</si>
  <si>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</si>
  <si>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</si>
  <si>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</si>
  <si>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</si>
  <si>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</si>
  <si>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</si>
  <si>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</si>
  <si>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</si>
  <si>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</si>
  <si>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</si>
  <si>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</si>
  <si>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</si>
  <si>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</si>
  <si>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</si>
  <si>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</si>
  <si>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</si>
  <si>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</si>
  <si>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</si>
  <si>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</si>
  <si>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</si>
  <si>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</si>
  <si>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</si>
  <si>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</si>
  <si>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</si>
  <si>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</si>
  <si>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</si>
  <si>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</si>
  <si>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</si>
  <si>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</si>
  <si>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</si>
  <si>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</si>
  <si>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</si>
  <si>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</si>
  <si>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</si>
  <si>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</si>
  <si>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</si>
  <si>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</si>
  <si>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</si>
  <si>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</si>
  <si>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</si>
  <si>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</si>
  <si>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</si>
  <si>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</si>
  <si>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</si>
  <si>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</si>
  <si>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</si>
  <si>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</si>
  <si>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</si>
  <si>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</si>
  <si>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</si>
  <si>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</si>
  <si>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</si>
  <si>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</si>
  <si>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</si>
  <si>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</si>
  <si>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</si>
  <si>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</si>
  <si>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</si>
  <si>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</si>
  <si>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</si>
  <si>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</si>
  <si>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</si>
  <si>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</si>
  <si>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</si>
  <si>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</si>
  <si>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</si>
  <si>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</si>
  <si>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</si>
  <si>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</si>
  <si>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</si>
  <si>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</si>
  <si>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</si>
  <si>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</si>
  <si>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</si>
  <si>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</si>
  <si>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</si>
  <si>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</si>
  <si>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</si>
  <si>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</si>
  <si>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</si>
  <si>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</si>
  <si>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</si>
  <si>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</si>
  <si>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</si>
  <si>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</si>
  <si>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</si>
  <si>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</si>
  <si>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</si>
  <si>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</si>
  <si>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</si>
  <si>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</si>
  <si>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</si>
  <si>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</si>
  <si>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</si>
  <si>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</si>
  <si>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</si>
  <si>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</si>
  <si>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</si>
  <si>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</si>
  <si>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</si>
  <si>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</si>
  <si>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</si>
  <si>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</si>
  <si>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</si>
  <si>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</si>
  <si>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</si>
  <si>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</si>
  <si>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</si>
  <si>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</si>
  <si>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</si>
  <si>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</si>
  <si>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</si>
  <si>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</si>
  <si>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</si>
  <si>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</si>
  <si>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</si>
  <si>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</si>
  <si>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</si>
  <si>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</si>
  <si>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</si>
  <si>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</si>
  <si>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</si>
  <si>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</si>
  <si>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</si>
  <si>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</si>
  <si>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</si>
  <si>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</si>
  <si>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</si>
  <si>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</si>
  <si>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</si>
  <si>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</si>
  <si>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</si>
  <si>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</si>
  <si>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</si>
  <si>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</si>
  <si>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</si>
  <si>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</si>
  <si>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</si>
  <si>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</si>
  <si>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</si>
  <si>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</si>
  <si>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</si>
  <si>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</si>
  <si>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</si>
  <si>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</si>
  <si>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</si>
  <si>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</si>
  <si>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</si>
  <si>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</si>
  <si>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</si>
  <si>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</si>
  <si>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</si>
  <si>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</si>
  <si>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</si>
  <si>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</si>
  <si>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</si>
  <si>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</si>
  <si>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</si>
  <si>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</si>
  <si>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</si>
  <si>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</si>
  <si>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</si>
  <si>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</si>
  <si>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</si>
  <si>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</si>
  <si>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</si>
  <si>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</si>
  <si>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</si>
  <si>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</si>
  <si>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</si>
  <si>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</si>
  <si>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</si>
  <si>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</si>
  <si>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</si>
  <si>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</si>
  <si>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</si>
  <si>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</si>
  <si>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</si>
  <si>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</si>
  <si>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</si>
  <si>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</si>
  <si>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</si>
  <si>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</si>
  <si>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</si>
  <si>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</si>
  <si>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</si>
  <si>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</si>
  <si>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</si>
  <si>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</si>
  <si>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</si>
  <si>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</si>
  <si>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</si>
  <si>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</si>
  <si>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</si>
  <si>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</si>
  <si>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</si>
  <si>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</si>
  <si>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</si>
  <si>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</si>
  <si>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</si>
  <si>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</si>
  <si>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</si>
  <si>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</si>
  <si>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</si>
  <si>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</si>
  <si>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</si>
  <si>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</si>
  <si>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</si>
  <si>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</si>
  <si>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</si>
  <si>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</si>
  <si>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</si>
  <si>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</si>
  <si>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</si>
  <si>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</si>
  <si>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</si>
  <si>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</si>
  <si>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</si>
  <si>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</si>
  <si>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</si>
  <si>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</si>
  <si>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</si>
  <si>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</si>
  <si>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</si>
  <si>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</si>
  <si>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</si>
  <si>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</si>
  <si>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</si>
  <si>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</si>
  <si>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</si>
  <si>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</si>
  <si>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</si>
  <si>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</si>
  <si>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</si>
  <si>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</si>
  <si>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</si>
  <si>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</si>
  <si>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</si>
  <si>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</si>
  <si>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</si>
  <si>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</si>
  <si>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</si>
  <si>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</si>
  <si>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</si>
  <si>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</si>
  <si>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</si>
  <si>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</si>
  <si>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</si>
  <si>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</si>
  <si>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</si>
  <si>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</si>
  <si>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</si>
  <si>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</si>
  <si>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</si>
  <si>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</si>
  <si>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</si>
  <si>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</si>
  <si>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</si>
  <si>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</si>
  <si>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</si>
  <si>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</si>
  <si>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</si>
  <si>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</si>
  <si>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</si>
  <si>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</si>
  <si>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</si>
  <si>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</si>
  <si>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</si>
  <si>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</si>
  <si>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</si>
  <si>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</si>
  <si>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</si>
  <si>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</si>
  <si>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</si>
  <si>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</si>
  <si>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</si>
  <si>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</si>
  <si>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</si>
  <si>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</si>
  <si>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</si>
  <si>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</si>
  <si>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</si>
  <si>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</si>
  <si>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</si>
  <si>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</si>
  <si>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</si>
  <si>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</si>
  <si>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</si>
  <si>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</si>
  <si>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</si>
  <si>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</si>
  <si>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</si>
  <si>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</si>
  <si>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</si>
  <si>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</si>
  <si>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</si>
  <si>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</si>
  <si>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</si>
  <si>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</si>
  <si>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</si>
  <si>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</si>
  <si>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</si>
  <si>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</si>
  <si>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</si>
  <si>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</si>
  <si>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</si>
  <si>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</si>
  <si>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</si>
  <si>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</si>
  <si>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</si>
  <si>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</si>
  <si>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</si>
  <si>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</si>
  <si>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</si>
  <si>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</si>
  <si>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</si>
  <si>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</si>
  <si>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</si>
  <si>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</si>
  <si>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</si>
  <si>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</si>
  <si>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</si>
  <si>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</si>
  <si>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</si>
  <si>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</si>
  <si>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</si>
  <si>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</si>
  <si>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</si>
  <si>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</si>
  <si>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</si>
  <si>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</si>
  <si>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</si>
  <si>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</si>
  <si>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</si>
  <si>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</si>
  <si>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</si>
  <si>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</si>
  <si>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</si>
  <si>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</si>
  <si>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</si>
  <si>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</si>
  <si>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</si>
  <si>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</si>
  <si>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</si>
  <si>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</si>
  <si>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</si>
  <si>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</si>
  <si>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</si>
  <si>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</si>
  <si>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</si>
  <si>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</si>
  <si>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</si>
  <si>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</si>
  <si>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</si>
  <si>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</si>
  <si>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</si>
  <si>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</si>
  <si>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</si>
  <si>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</si>
  <si>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</si>
  <si>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</si>
  <si>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</si>
  <si>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</si>
  <si>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</si>
  <si>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</si>
  <si>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</si>
  <si>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</si>
  <si>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</si>
  <si>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</si>
  <si>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</si>
  <si>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</si>
  <si>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</si>
  <si>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</si>
  <si>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</si>
  <si>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</si>
  <si>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</si>
  <si>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</si>
  <si>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</si>
  <si>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</si>
  <si>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</si>
  <si>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</si>
  <si>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</si>
  <si>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</si>
  <si>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</si>
  <si>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</si>
  <si>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</si>
  <si>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</si>
  <si>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</si>
  <si>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</si>
  <si>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</si>
  <si>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</si>
  <si>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</si>
  <si>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</si>
  <si>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</si>
  <si>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</si>
  <si>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</si>
  <si>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</si>
  <si>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</si>
  <si>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</si>
  <si>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</si>
  <si>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</si>
  <si>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</si>
  <si>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</si>
  <si>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</si>
  <si>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</si>
  <si>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</si>
  <si>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</si>
  <si>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</si>
  <si>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</si>
  <si>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</si>
  <si>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</si>
  <si>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</si>
  <si>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</si>
  <si>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</si>
  <si>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</si>
  <si>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</si>
  <si>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</si>
  <si>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</si>
  <si>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</si>
  <si>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</si>
  <si>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</si>
  <si>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</si>
  <si>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</si>
  <si>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</si>
  <si>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</si>
  <si>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</si>
  <si>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</si>
  <si>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</si>
  <si>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</si>
  <si>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</si>
  <si>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</si>
  <si>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</si>
  <si>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</si>
  <si>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</si>
  <si>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</si>
  <si>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</si>
  <si>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</si>
  <si>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</si>
  <si>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</si>
  <si>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</si>
  <si>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</si>
  <si>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</si>
  <si>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</si>
  <si>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</si>
  <si>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</si>
  <si>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</si>
  <si>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</si>
  <si>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</si>
  <si>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</si>
  <si>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</si>
  <si>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</si>
  <si>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</si>
  <si>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</si>
  <si>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</si>
  <si>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</si>
  <si>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</si>
  <si>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</si>
  <si>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</si>
  <si>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</si>
  <si>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</si>
  <si>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</si>
  <si>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</si>
  <si>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</si>
  <si>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</si>
  <si>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</si>
  <si>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</si>
  <si>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</si>
  <si>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</si>
  <si>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</si>
  <si>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</si>
  <si>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</si>
  <si>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</si>
  <si>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</si>
  <si>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</si>
  <si>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</si>
  <si>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</si>
  <si>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</si>
  <si>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</si>
  <si>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</si>
  <si>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</si>
  <si>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</si>
  <si>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</si>
  <si>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</si>
  <si>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</si>
  <si>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</si>
  <si>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</si>
  <si>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</si>
  <si>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</si>
  <si>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</si>
  <si>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</si>
  <si>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</si>
  <si>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</si>
  <si>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</si>
  <si>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</si>
  <si>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</si>
  <si>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</si>
  <si>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</si>
  <si>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</si>
  <si>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</si>
  <si>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</si>
  <si>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</si>
  <si>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</si>
  <si>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</si>
  <si>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</si>
  <si>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</si>
  <si>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</si>
  <si>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</si>
  <si>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</si>
  <si>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</si>
  <si>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</si>
  <si>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</si>
  <si>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</si>
  <si>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</si>
  <si>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</si>
  <si>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</si>
  <si>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</si>
  <si>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</si>
  <si>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</si>
  <si>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</si>
  <si>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</si>
  <si>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</si>
  <si>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</si>
  <si>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</si>
  <si>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</si>
  <si>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</si>
  <si>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</si>
  <si>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</si>
  <si>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</si>
  <si>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</si>
  <si>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</si>
  <si>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</si>
  <si>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</si>
  <si>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</si>
  <si>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</si>
  <si>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</si>
  <si>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</si>
  <si>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</si>
  <si>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</si>
  <si>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</si>
  <si>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</si>
  <si>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</si>
  <si>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</si>
  <si>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</si>
  <si>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</si>
  <si>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</si>
  <si>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</si>
  <si>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</si>
  <si>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</si>
  <si>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</si>
  <si>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</si>
  <si>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</si>
  <si>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</si>
  <si>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</si>
  <si>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</si>
  <si>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</si>
  <si>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</si>
  <si>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</si>
  <si>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</si>
  <si>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</si>
  <si>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</si>
  <si>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</si>
  <si>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</si>
  <si>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</si>
  <si>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</si>
  <si>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</si>
  <si>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</si>
  <si>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</si>
  <si>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</si>
  <si>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</si>
  <si>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</si>
  <si>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</si>
  <si>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</si>
  <si>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</si>
  <si>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</si>
  <si>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</si>
  <si>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</si>
  <si>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</si>
  <si>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</si>
  <si>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</si>
  <si>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</si>
  <si>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</si>
  <si>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</si>
  <si>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</si>
  <si>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</si>
  <si>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</si>
  <si>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</si>
  <si>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</si>
  <si>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</si>
  <si>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</si>
  <si>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</si>
  <si>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</si>
  <si>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</si>
  <si>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</si>
  <si>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</si>
  <si>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</si>
  <si>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</si>
  <si>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</si>
  <si>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</si>
  <si>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</si>
  <si>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</si>
  <si>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</si>
  <si>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</si>
  <si>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</si>
  <si>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</si>
  <si>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</si>
  <si>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</si>
  <si>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</si>
  <si>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</si>
  <si>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</si>
  <si>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</si>
  <si>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</si>
  <si>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</si>
  <si>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</si>
  <si>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</si>
  <si>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</si>
  <si>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</si>
  <si>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</si>
  <si>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</si>
  <si>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</si>
  <si>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</si>
  <si>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</si>
  <si>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</si>
  <si>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</si>
  <si>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</si>
  <si>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</si>
  <si>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</si>
  <si>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</si>
  <si>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</si>
  <si>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</si>
  <si>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</si>
  <si>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</si>
  <si>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</si>
  <si>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</si>
  <si>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</si>
  <si>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</si>
  <si>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</si>
  <si>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</si>
  <si>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</si>
  <si>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</si>
  <si>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</si>
  <si>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</si>
  <si>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</si>
  <si>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</si>
  <si>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</si>
  <si>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</si>
  <si>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</si>
  <si>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</si>
  <si>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</si>
  <si>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</si>
  <si>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</si>
  <si>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</si>
  <si>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</si>
  <si>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</si>
  <si>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</si>
  <si>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</si>
  <si>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</si>
  <si>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</si>
  <si>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</si>
  <si>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</si>
  <si>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</si>
  <si>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</si>
  <si>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</si>
  <si>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</si>
  <si>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</si>
  <si>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</si>
  <si>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</si>
  <si>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</si>
  <si>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</si>
  <si>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</si>
  <si>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</si>
  <si>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</si>
  <si>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</si>
  <si>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</si>
  <si>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</si>
  <si>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</si>
  <si>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</si>
  <si>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</si>
  <si>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</si>
  <si>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</si>
  <si>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</si>
  <si>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</si>
  <si>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</si>
  <si>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</si>
  <si>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</si>
  <si>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</si>
  <si>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</si>
  <si>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</si>
  <si>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</si>
  <si>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</si>
  <si>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</si>
  <si>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</si>
  <si>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</si>
  <si>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</si>
  <si>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</si>
  <si>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</si>
  <si>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</si>
  <si>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</si>
  <si>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</si>
  <si>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</si>
  <si>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</si>
  <si>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</si>
  <si>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</si>
  <si>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</si>
  <si>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</si>
  <si>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</si>
  <si>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</si>
  <si>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</si>
  <si>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</si>
  <si>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</si>
  <si>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</si>
  <si>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</si>
  <si>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</si>
  <si>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</si>
  <si>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</si>
  <si>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</si>
  <si>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</si>
  <si>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</si>
  <si>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</si>
  <si>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</si>
  <si>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</si>
  <si>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</si>
  <si>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</si>
  <si>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</si>
  <si>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</si>
  <si>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</si>
  <si>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</si>
  <si>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</si>
  <si>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</si>
  <si>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</si>
  <si>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</si>
  <si>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</si>
  <si>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</si>
  <si>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</si>
  <si>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</si>
  <si>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</si>
  <si>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</si>
  <si>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</si>
  <si>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</si>
  <si>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</si>
  <si>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</si>
  <si>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</si>
  <si>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</si>
  <si>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</si>
  <si>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</si>
  <si>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</si>
  <si>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</si>
  <si>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</si>
  <si>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</si>
  <si>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</si>
  <si>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</si>
  <si>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</si>
  <si>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</si>
  <si>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</si>
  <si>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</si>
  <si>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</si>
  <si>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</si>
  <si>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</si>
  <si>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</si>
  <si>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</si>
  <si>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</si>
  <si>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</si>
  <si>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</si>
  <si>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</si>
  <si>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</si>
  <si>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</si>
  <si>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</si>
  <si>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</si>
  <si>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</si>
  <si>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</si>
  <si>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</si>
  <si>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</si>
  <si>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</si>
  <si>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</si>
  <si>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</si>
  <si>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</si>
  <si>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</si>
  <si>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</si>
  <si>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</si>
  <si>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</si>
  <si>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</si>
  <si>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</si>
  <si>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</si>
  <si>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</si>
  <si>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</si>
  <si>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</si>
  <si>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</si>
  <si>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</si>
  <si>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</si>
  <si>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</si>
  <si>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</si>
  <si>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</si>
  <si>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</si>
  <si>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</si>
  <si>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</si>
  <si>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</si>
  <si>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</si>
  <si>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</si>
  <si>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</si>
  <si>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</si>
  <si>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</si>
  <si>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</si>
  <si>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</si>
  <si>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</si>
  <si>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</si>
  <si>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</si>
  <si>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</si>
  <si>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</si>
  <si>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</si>
  <si>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</si>
  <si>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</si>
  <si>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</si>
  <si>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</si>
  <si>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</si>
  <si>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</si>
  <si>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</si>
  <si>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</si>
  <si>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</si>
  <si>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</si>
  <si>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</si>
  <si>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</si>
  <si>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</si>
  <si>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</si>
  <si>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</si>
  <si>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</si>
  <si>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</si>
  <si>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</si>
  <si>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</si>
  <si>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</si>
  <si>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</si>
  <si>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</si>
  <si>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</si>
  <si>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</si>
  <si>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</si>
  <si>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</si>
  <si>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</si>
  <si>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</si>
  <si>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</si>
  <si>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</si>
  <si>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</si>
  <si>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</si>
  <si>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</si>
  <si>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</si>
  <si>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</si>
  <si>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</si>
  <si>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</si>
  <si>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</si>
  <si>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</si>
  <si>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</si>
  <si>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</si>
  <si>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</si>
  <si>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</si>
  <si>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</si>
  <si>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</si>
  <si>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</si>
  <si>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</si>
  <si>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</si>
  <si>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</si>
  <si>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</si>
  <si>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</si>
  <si>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</si>
  <si>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</si>
  <si>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</si>
  <si>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</si>
  <si>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</si>
  <si>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</si>
  <si>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</si>
  <si>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</si>
  <si>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</si>
  <si>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</si>
  <si>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</si>
  <si>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</si>
  <si>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</si>
  <si>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</si>
  <si>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</si>
  <si>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</si>
  <si>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</si>
  <si>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</si>
  <si>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</si>
  <si>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</si>
  <si>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</si>
  <si>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</si>
  <si>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</si>
  <si>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</si>
  <si>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</si>
  <si>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</si>
  <si>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</si>
  <si>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</si>
  <si>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</si>
  <si>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</si>
  <si>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</si>
  <si>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</si>
  <si>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</si>
  <si>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</si>
  <si>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</si>
  <si>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</si>
  <si>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</si>
  <si>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</si>
  <si>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</si>
  <si>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</si>
  <si>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</si>
  <si>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</si>
  <si>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</si>
  <si>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</si>
  <si>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</si>
  <si>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</si>
  <si>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</si>
  <si>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</si>
  <si>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</si>
  <si>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</si>
  <si>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</si>
  <si>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</si>
  <si>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</si>
  <si>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</si>
  <si>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</si>
  <si>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</si>
  <si>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</si>
  <si>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</si>
  <si>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</si>
  <si>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</si>
  <si>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</si>
  <si>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</si>
  <si>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</si>
  <si>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</si>
  <si>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</si>
  <si>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</si>
  <si>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</si>
  <si>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</si>
  <si>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</si>
  <si>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</si>
  <si>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</si>
  <si>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</si>
  <si>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</si>
  <si>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</si>
  <si>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</si>
  <si>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</si>
  <si>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</si>
  <si>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</si>
  <si>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</si>
  <si>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</si>
  <si>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</si>
  <si>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</si>
  <si>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</si>
  <si>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</si>
  <si>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</si>
  <si>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</si>
  <si>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</si>
  <si>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</si>
  <si>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</si>
  <si>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</si>
  <si>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</si>
  <si>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</si>
  <si>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</si>
  <si>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</si>
  <si>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</si>
  <si>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</si>
  <si>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</si>
  <si>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</si>
  <si>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</si>
  <si>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</si>
  <si>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</si>
  <si>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</si>
  <si>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</si>
  <si>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</si>
  <si>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</si>
  <si>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</si>
  <si>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</si>
  <si>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</si>
  <si>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</si>
  <si>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</si>
  <si>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</si>
  <si>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</si>
  <si>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</si>
  <si>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</si>
  <si>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</si>
  <si>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</si>
  <si>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</si>
  <si>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</si>
  <si>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</si>
  <si>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</si>
  <si>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</si>
  <si>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</si>
  <si>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</si>
  <si>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</si>
  <si>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</si>
  <si>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</si>
  <si>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</si>
  <si>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</si>
  <si>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</si>
  <si>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</si>
  <si>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</si>
  <si>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</si>
  <si>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</si>
  <si>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</si>
  <si>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</si>
  <si>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</si>
  <si>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</si>
  <si>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</si>
  <si>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</si>
  <si>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</si>
  <si>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</si>
  <si>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</si>
  <si>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</si>
  <si>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</si>
  <si>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</si>
  <si>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</si>
  <si>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</si>
  <si>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</si>
  <si>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</si>
  <si>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</si>
  <si>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</si>
  <si>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</si>
  <si>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</si>
  <si>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</si>
  <si>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</si>
  <si>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</si>
  <si>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</si>
  <si>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</si>
  <si>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</si>
  <si>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</si>
  <si>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</si>
  <si>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</si>
  <si>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</si>
  <si>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</si>
  <si>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</si>
  <si>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</si>
  <si>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</si>
  <si>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</si>
  <si>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</si>
  <si>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</si>
  <si>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</si>
  <si>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</si>
  <si>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</si>
  <si>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</si>
  <si>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</si>
  <si>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</si>
  <si>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</si>
  <si>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</si>
  <si>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</si>
  <si>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</si>
  <si>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</si>
  <si>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</si>
  <si>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</si>
  <si>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</si>
  <si>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</si>
  <si>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</si>
  <si>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</si>
  <si>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</si>
  <si>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</si>
  <si>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</si>
  <si>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</si>
  <si>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</si>
  <si>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</si>
  <si>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</si>
  <si>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</si>
  <si>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</si>
  <si>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</si>
  <si>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</si>
  <si>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</si>
  <si>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</si>
  <si>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</si>
  <si>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</si>
  <si>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</si>
  <si>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</si>
  <si>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</si>
  <si>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</si>
  <si>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</si>
  <si>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</si>
  <si>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</si>
  <si>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</si>
  <si>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</si>
  <si>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</si>
  <si>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</si>
  <si>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</si>
  <si>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</si>
  <si>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</si>
  <si>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</si>
  <si>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</si>
  <si>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</si>
  <si>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</si>
  <si>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</si>
  <si>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</si>
  <si>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</si>
  <si>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</si>
  <si>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</si>
  <si>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</si>
  <si>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</si>
  <si>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</si>
  <si>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</si>
  <si>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</si>
  <si>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</si>
  <si>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</si>
  <si>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</si>
  <si>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</si>
  <si>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</si>
  <si>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</si>
  <si>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</si>
  <si>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</si>
  <si>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</si>
  <si>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</si>
  <si>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</si>
  <si>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</si>
  <si>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</si>
  <si>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</si>
  <si>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</si>
  <si>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</si>
  <si>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</si>
  <si>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</si>
  <si>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</si>
  <si>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</si>
  <si>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</si>
  <si>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</si>
  <si>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</si>
  <si>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</si>
  <si>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</si>
  <si>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</si>
  <si>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</si>
  <si>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</si>
  <si>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</si>
  <si>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</si>
  <si>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</si>
  <si>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</si>
  <si>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</si>
  <si>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</si>
  <si>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</si>
  <si>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</si>
  <si>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</si>
  <si>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</si>
  <si>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</si>
  <si>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</si>
  <si>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</si>
  <si>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</si>
  <si>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</si>
  <si>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</si>
  <si>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</si>
  <si>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</si>
  <si>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</si>
  <si>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</si>
  <si>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</si>
  <si>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</si>
  <si>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</si>
  <si>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</si>
  <si>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</si>
  <si>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</si>
  <si>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</si>
  <si>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</si>
  <si>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</si>
  <si>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</si>
  <si>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</si>
  <si>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</si>
  <si>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</si>
  <si>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</si>
  <si>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</si>
  <si>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</si>
  <si>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</si>
  <si>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</si>
  <si>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</si>
  <si>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</si>
  <si>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</si>
  <si>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</si>
  <si>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</si>
  <si>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</si>
  <si>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</si>
  <si>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</si>
  <si>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</si>
  <si>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</si>
  <si>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</si>
  <si>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</si>
  <si>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</si>
  <si>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</si>
  <si>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</si>
  <si>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</si>
  <si>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</si>
  <si>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</si>
  <si>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</si>
  <si>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</si>
  <si>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</si>
  <si>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</si>
  <si>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</si>
  <si>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</si>
  <si>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</si>
  <si>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</si>
  <si>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</si>
  <si>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</si>
  <si>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</si>
  <si>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</si>
  <si>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</si>
  <si>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</si>
  <si>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</si>
  <si>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</si>
  <si>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</si>
  <si>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</si>
  <si>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</si>
  <si>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</si>
  <si>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</si>
  <si>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</si>
  <si>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</si>
  <si>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</si>
  <si>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</si>
  <si>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</si>
  <si>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</si>
  <si>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</si>
  <si>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</si>
  <si>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</si>
  <si>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</si>
  <si>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</si>
  <si>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</si>
  <si>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</si>
  <si>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</si>
  <si>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</si>
  <si>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</si>
  <si>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</si>
  <si>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</si>
  <si>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</si>
  <si>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</si>
  <si>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</si>
  <si>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</si>
  <si>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</si>
  <si>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</si>
  <si>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</si>
  <si>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</si>
  <si>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</si>
  <si>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</si>
  <si>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</si>
  <si>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</si>
  <si>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</si>
  <si>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</si>
  <si>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</si>
  <si>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</si>
  <si>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</si>
  <si>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</si>
  <si>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</si>
  <si>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</si>
  <si>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</si>
  <si>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</si>
  <si>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</si>
  <si>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</si>
  <si>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</si>
  <si>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</si>
  <si>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</si>
  <si>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</si>
  <si>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</si>
  <si>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</si>
  <si>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</si>
  <si>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</si>
  <si>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</si>
  <si>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</si>
  <si>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</si>
  <si>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</si>
  <si>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</si>
  <si>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</si>
  <si>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</si>
  <si>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</si>
  <si>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</si>
  <si>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</si>
  <si>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</si>
  <si>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</si>
  <si>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</si>
  <si>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</si>
  <si>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</si>
  <si>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</si>
  <si>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</si>
  <si>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</si>
  <si>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</si>
  <si>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</si>
  <si>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</si>
  <si>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</si>
  <si>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</si>
  <si>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</si>
  <si>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</si>
  <si>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</si>
  <si>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</si>
  <si>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</si>
  <si>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</si>
  <si>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</si>
  <si>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</si>
  <si>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</si>
  <si>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</si>
  <si>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</si>
  <si>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</si>
  <si>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</si>
  <si>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</si>
  <si>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</si>
  <si>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</si>
  <si>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</si>
  <si>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</si>
  <si>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</si>
  <si>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</si>
  <si>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</si>
  <si>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</si>
  <si>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</si>
  <si>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</si>
  <si>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</si>
  <si>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</si>
  <si>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</si>
  <si>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</si>
  <si>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</si>
  <si>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</si>
  <si>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</si>
  <si>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</si>
  <si>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</si>
  <si>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</si>
  <si>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</si>
  <si>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</si>
  <si>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</si>
  <si>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</si>
  <si>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</si>
  <si>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</si>
  <si>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</si>
  <si>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</si>
  <si>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</si>
  <si>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</si>
  <si>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</si>
  <si>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</si>
  <si>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</si>
  <si>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</si>
  <si>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</si>
  <si>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</si>
  <si>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</si>
  <si>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</si>
  <si>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</si>
  <si>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</si>
  <si>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</si>
  <si>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</si>
  <si>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</si>
  <si>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</si>
  <si>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</si>
  <si>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</si>
  <si>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</si>
  <si>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</si>
  <si>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</si>
  <si>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</si>
  <si>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</si>
  <si>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</si>
  <si>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</si>
  <si>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</si>
  <si>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</si>
  <si>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</si>
  <si>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</si>
  <si>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</si>
  <si>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</si>
  <si>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</si>
  <si>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</si>
  <si>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</si>
  <si>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</si>
  <si>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</si>
  <si>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</si>
  <si>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</si>
  <si>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</si>
  <si>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</si>
  <si>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</si>
  <si>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</si>
  <si>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</si>
  <si>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</si>
  <si>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</si>
  <si>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</si>
  <si>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</si>
  <si>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</si>
  <si>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</si>
  <si>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</si>
  <si>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</si>
  <si>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</si>
  <si>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</si>
  <si>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</si>
  <si>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</si>
  <si>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</si>
  <si>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</si>
  <si>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</si>
  <si>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</si>
  <si>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</si>
  <si>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</si>
  <si>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</si>
  <si>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</si>
  <si>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</si>
  <si>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</si>
  <si>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</si>
  <si>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</si>
  <si>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</si>
  <si>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</si>
  <si>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</si>
  <si>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</si>
  <si>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</si>
  <si>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</si>
  <si>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</si>
  <si>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</si>
  <si>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</si>
  <si>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</si>
  <si>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</si>
  <si>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</si>
  <si>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</si>
  <si>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</si>
  <si>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</si>
  <si>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</si>
  <si>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</si>
  <si>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</si>
  <si>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</si>
  <si>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</si>
  <si>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</si>
  <si>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</si>
  <si>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</si>
  <si>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</si>
  <si>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</si>
  <si>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</si>
  <si>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</si>
  <si>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</si>
  <si>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</si>
  <si>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</si>
  <si>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</si>
  <si>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</si>
  <si>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</si>
  <si>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</si>
  <si>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</si>
  <si>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</si>
  <si>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</si>
  <si>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</si>
  <si>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</si>
  <si>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</si>
  <si>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</si>
  <si>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</si>
  <si>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</si>
  <si>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</si>
  <si>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</si>
  <si>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</si>
  <si>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</si>
  <si>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</si>
  <si>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</si>
  <si>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</si>
  <si>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</si>
  <si>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</si>
  <si>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</si>
  <si>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</si>
  <si>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</si>
  <si>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</si>
  <si>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</si>
  <si>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</si>
  <si>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</si>
  <si>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</si>
  <si>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</si>
  <si>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</si>
  <si>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</si>
  <si>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</si>
  <si>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</si>
  <si>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</si>
  <si>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</si>
  <si>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</si>
  <si>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</si>
  <si>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</si>
  <si>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</si>
  <si>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</si>
  <si>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</si>
  <si>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</si>
  <si>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</si>
  <si>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</si>
  <si>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</si>
  <si>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</si>
  <si>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</si>
  <si>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</si>
  <si>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</si>
  <si>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</si>
  <si>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</si>
  <si>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</si>
  <si>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</si>
  <si>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</si>
  <si>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</si>
  <si>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</si>
  <si>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</si>
  <si>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</si>
  <si>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</si>
  <si>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</si>
  <si>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</si>
  <si>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</si>
  <si>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</si>
  <si>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</si>
  <si>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</si>
  <si>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</si>
  <si>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</si>
  <si>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</si>
  <si>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</si>
  <si>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</si>
  <si>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</si>
  <si>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</si>
  <si>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</si>
  <si>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</si>
  <si>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</si>
  <si>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</si>
  <si>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</si>
  <si>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</si>
  <si>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</si>
  <si>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</si>
  <si>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</si>
  <si>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</si>
  <si>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</si>
  <si>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</si>
  <si>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</si>
  <si>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</si>
  <si>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</si>
  <si>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</si>
  <si>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</si>
  <si>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</si>
  <si>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</si>
  <si>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</si>
  <si>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</si>
  <si>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</si>
  <si>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</si>
  <si>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</si>
  <si>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</si>
  <si>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</si>
  <si>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</si>
  <si>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</si>
  <si>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</si>
  <si>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</si>
  <si>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</si>
  <si>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</si>
  <si>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</si>
  <si>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</si>
  <si>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</si>
  <si>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</si>
  <si>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</si>
  <si>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</si>
  <si>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</si>
  <si>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</si>
  <si>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</si>
  <si>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</si>
  <si>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</si>
  <si>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</si>
  <si>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</si>
  <si>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</si>
  <si>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</si>
  <si>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</si>
  <si>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</si>
  <si>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</si>
  <si>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</si>
  <si>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</si>
  <si>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</si>
  <si>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</si>
  <si>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</si>
  <si>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</si>
  <si>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</si>
  <si>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</si>
  <si>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</si>
  <si>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</si>
  <si>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</si>
  <si>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</si>
  <si>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</si>
  <si>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</si>
  <si>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</si>
  <si>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</si>
  <si>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</si>
  <si>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</si>
  <si>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</si>
  <si>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</si>
  <si>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</si>
  <si>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</si>
  <si>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</si>
  <si>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</si>
  <si>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</si>
  <si>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</si>
  <si>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</si>
  <si>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</si>
  <si>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</si>
  <si>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</si>
  <si>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</si>
  <si>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</si>
  <si>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</si>
  <si>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</si>
  <si>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</si>
  <si>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</si>
  <si>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</si>
  <si>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</si>
  <si>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</si>
  <si>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</si>
  <si>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</si>
  <si>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</si>
  <si>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</si>
  <si>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</si>
  <si>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</si>
  <si>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</si>
  <si>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</si>
  <si>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</si>
  <si>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</si>
  <si>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</si>
  <si>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</si>
  <si>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</si>
  <si>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</si>
  <si>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</si>
  <si>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</si>
  <si>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</si>
  <si>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</si>
  <si>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</si>
  <si>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</si>
  <si>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</si>
  <si>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</si>
  <si>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</si>
  <si>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</si>
  <si>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</si>
  <si>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</si>
  <si>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</si>
  <si>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</si>
  <si>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</si>
  <si>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</si>
  <si>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</si>
  <si>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</si>
  <si>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</si>
  <si>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</si>
  <si>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</si>
  <si>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</si>
  <si>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</si>
  <si>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</si>
  <si>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</si>
  <si>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</si>
  <si>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</si>
  <si>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</si>
  <si>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</si>
  <si>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</si>
  <si>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</si>
  <si>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</si>
  <si>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</si>
  <si>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</si>
  <si>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</si>
  <si>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</si>
  <si>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</si>
  <si>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</si>
  <si>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</si>
  <si>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</si>
  <si>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</si>
  <si>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</si>
  <si>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</si>
  <si>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</si>
  <si>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</si>
  <si>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</si>
  <si>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</si>
  <si>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</si>
  <si>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</si>
  <si>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</si>
  <si>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</si>
  <si>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</si>
  <si>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</si>
  <si>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</si>
  <si>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</si>
  <si>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</si>
  <si>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</si>
  <si>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</si>
  <si>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</si>
  <si>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</si>
  <si>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</si>
  <si>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</si>
  <si>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</si>
  <si>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</si>
  <si>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</si>
  <si>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</si>
  <si>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</si>
  <si>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</si>
  <si>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</si>
  <si>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</si>
  <si>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</si>
  <si>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</si>
  <si>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</si>
  <si>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</si>
  <si>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</si>
  <si>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</si>
  <si>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</si>
  <si>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</si>
  <si>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</si>
  <si>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</si>
  <si>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</si>
  <si>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</si>
  <si>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</si>
  <si>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</si>
  <si>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</si>
  <si>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</si>
  <si>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</si>
  <si>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</si>
  <si>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</si>
  <si>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</si>
  <si>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</si>
  <si>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</si>
  <si>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</si>
  <si>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</si>
  <si>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</si>
  <si>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</si>
  <si>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</si>
  <si>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</si>
  <si>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</si>
  <si>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</si>
  <si>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</si>
  <si>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</si>
  <si>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</si>
  <si>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</si>
  <si>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</si>
  <si>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</si>
  <si>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</si>
  <si>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</si>
  <si>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</si>
  <si>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</si>
  <si>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</si>
  <si>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</si>
  <si>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</si>
  <si>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</si>
  <si>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</si>
  <si>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</si>
  <si>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</si>
  <si>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</si>
  <si>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</si>
  <si>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</si>
  <si>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</si>
  <si>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</si>
  <si>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</si>
  <si>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</si>
  <si>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</si>
  <si>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</si>
  <si>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</si>
  <si>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</si>
  <si>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</si>
  <si>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</si>
  <si>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</si>
  <si>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</si>
  <si>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</si>
  <si>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</si>
  <si>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</si>
  <si>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</si>
  <si>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</si>
  <si>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</si>
  <si>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</si>
  <si>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</si>
  <si>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</si>
  <si>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</si>
  <si>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</si>
  <si>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</si>
  <si>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</si>
  <si>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</si>
  <si>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</si>
  <si>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</si>
  <si>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</si>
  <si>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</si>
  <si>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</si>
  <si>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</si>
  <si>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</si>
  <si>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</si>
  <si>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</si>
  <si>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</si>
  <si>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</si>
  <si>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</si>
  <si>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</si>
  <si>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</si>
  <si>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</si>
  <si>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</si>
  <si>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</si>
  <si>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</si>
  <si>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</si>
  <si>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</si>
  <si>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</si>
  <si>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</si>
  <si>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</si>
  <si>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</si>
  <si>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</si>
  <si>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</si>
  <si>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</si>
  <si>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</si>
  <si>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</si>
  <si>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</si>
  <si>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</si>
  <si>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</si>
  <si>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</si>
  <si>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</si>
  <si>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</si>
  <si>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</si>
  <si>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</si>
  <si>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</si>
  <si>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</si>
  <si>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</si>
  <si>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</si>
  <si>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</si>
  <si>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</si>
  <si>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</si>
  <si>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</si>
  <si>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</si>
  <si>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</si>
  <si>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</si>
  <si>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</si>
  <si>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</si>
  <si>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</si>
  <si>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</si>
  <si>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</si>
  <si>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</si>
  <si>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</si>
  <si>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</si>
  <si>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</si>
  <si>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</si>
  <si>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</si>
  <si>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</si>
  <si>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</si>
  <si>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</si>
  <si>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</si>
  <si>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</si>
  <si>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</si>
  <si>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</si>
  <si>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</si>
  <si>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</si>
  <si>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</si>
  <si>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</si>
  <si>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</si>
  <si>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</si>
  <si>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</si>
  <si>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</si>
  <si>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</si>
  <si>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</si>
  <si>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</si>
  <si>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</si>
  <si>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</si>
  <si>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</si>
  <si>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</si>
  <si>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</si>
  <si>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</si>
  <si>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</si>
  <si>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</si>
  <si>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</si>
  <si>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</si>
  <si>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</si>
  <si>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</si>
  <si>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</si>
  <si>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</si>
  <si>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</si>
  <si>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</si>
  <si>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</si>
  <si>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</si>
  <si>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</si>
  <si>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</si>
  <si>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</si>
  <si>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</si>
  <si>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</si>
  <si>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</si>
  <si>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</si>
  <si>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</si>
  <si>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</si>
  <si>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</si>
  <si>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</si>
  <si>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</si>
  <si>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</si>
  <si>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</si>
  <si>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</si>
  <si>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</si>
  <si>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</si>
  <si>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</si>
  <si>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</si>
  <si>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</si>
  <si>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</si>
  <si>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</si>
  <si>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</si>
  <si>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</si>
  <si>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</si>
  <si>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</si>
  <si>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</si>
  <si>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</si>
  <si>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</si>
  <si>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</si>
  <si>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</si>
  <si>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</si>
  <si>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</si>
  <si>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</si>
  <si>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</si>
  <si>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</si>
  <si>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</si>
  <si>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</si>
  <si>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</si>
  <si>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</si>
  <si>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</si>
  <si>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</si>
  <si>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</si>
  <si>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</si>
  <si>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</si>
  <si>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</si>
  <si>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</si>
  <si>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</si>
  <si>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</si>
  <si>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</si>
  <si>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</si>
  <si>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</si>
  <si>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</si>
  <si>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</si>
  <si>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</si>
  <si>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</si>
  <si>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</si>
  <si>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</si>
  <si>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</si>
  <si>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</si>
  <si>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</si>
  <si>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</si>
  <si>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</si>
  <si>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</si>
  <si>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</si>
  <si>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</si>
  <si>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</si>
  <si>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</si>
  <si>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</si>
  <si>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</si>
  <si>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</si>
  <si>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</si>
  <si>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</si>
  <si>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</si>
  <si>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</si>
  <si>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</si>
  <si>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</si>
  <si>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</si>
  <si>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</si>
  <si>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</si>
  <si>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</si>
  <si>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</si>
  <si>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</si>
  <si>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</si>
  <si>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</si>
  <si>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</si>
  <si>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</si>
  <si>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</si>
  <si>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</si>
  <si>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</si>
  <si>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</si>
  <si>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</si>
  <si>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</si>
  <si>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</si>
  <si>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</si>
  <si>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</si>
  <si>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</si>
  <si>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</si>
  <si>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</si>
  <si>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</si>
  <si>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</si>
  <si>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</si>
  <si>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</si>
  <si>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</si>
  <si>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</si>
  <si>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</si>
  <si>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</si>
  <si>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</si>
  <si>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</si>
  <si>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</si>
  <si>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</si>
  <si>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</si>
  <si>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</si>
  <si>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</si>
  <si>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</si>
  <si>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</si>
  <si>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</si>
  <si>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</si>
  <si>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</si>
  <si>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</si>
  <si>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</si>
  <si>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</si>
  <si>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</si>
  <si>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</si>
  <si>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</si>
  <si>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</si>
  <si>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</si>
  <si>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</si>
  <si>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</si>
  <si>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</si>
  <si>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</si>
  <si>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</si>
  <si>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</si>
  <si>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</si>
  <si>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</si>
  <si>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</si>
  <si>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</si>
  <si>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</si>
  <si>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</si>
  <si>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</si>
  <si>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</si>
  <si>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</si>
  <si>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</si>
  <si>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</si>
  <si>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</si>
  <si>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</si>
  <si>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</si>
  <si>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</si>
  <si>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</si>
  <si>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</si>
  <si>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</si>
  <si>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</si>
  <si>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</si>
  <si>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</si>
  <si>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</si>
  <si>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</si>
  <si>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</si>
  <si>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</si>
  <si>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</si>
  <si>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</si>
  <si>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</si>
  <si>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</si>
  <si>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</si>
  <si>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</si>
  <si>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</si>
  <si>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</si>
  <si>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</si>
  <si>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</si>
  <si>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</si>
  <si>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</si>
  <si>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</si>
  <si>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</si>
  <si>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</si>
  <si>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</si>
  <si>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</si>
  <si>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</si>
  <si>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</si>
  <si>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</si>
  <si>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</si>
  <si>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</si>
  <si>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</si>
  <si>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</si>
  <si>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</si>
  <si>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</si>
  <si>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</si>
  <si>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</si>
  <si>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</si>
  <si>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</si>
  <si>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</si>
  <si>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</si>
  <si>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</si>
  <si>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</si>
  <si>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</si>
  <si>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</si>
  <si>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</si>
  <si>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</si>
  <si>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</si>
  <si>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</si>
  <si>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</si>
  <si>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</si>
  <si>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</si>
  <si>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</si>
  <si>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</si>
  <si>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</si>
  <si>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</si>
  <si>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</si>
  <si>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</si>
  <si>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</si>
  <si>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</si>
  <si>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</si>
  <si>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</si>
  <si>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</si>
  <si>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</si>
  <si>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</si>
  <si>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</si>
  <si>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</si>
  <si>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</si>
  <si>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</si>
  <si>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</si>
  <si>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</si>
  <si>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</si>
  <si>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</si>
  <si>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</si>
  <si>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</si>
  <si>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</si>
  <si>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</si>
  <si>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</si>
  <si>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</si>
  <si>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</si>
  <si>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</si>
  <si>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</si>
  <si>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</si>
  <si>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</si>
  <si>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</si>
  <si>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</si>
  <si>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</si>
  <si>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</si>
  <si>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</si>
  <si>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</si>
  <si>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</si>
  <si>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</si>
  <si>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</si>
  <si>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</si>
  <si>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</si>
  <si>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</si>
  <si>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</si>
  <si>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</si>
  <si>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</si>
  <si>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</si>
  <si>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</si>
  <si>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</si>
  <si>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</si>
  <si>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</si>
  <si>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</si>
  <si>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</si>
  <si>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</si>
  <si>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</si>
  <si>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</si>
  <si>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</si>
  <si>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</si>
  <si>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</si>
  <si>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</si>
  <si>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</si>
  <si>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</si>
  <si>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</si>
  <si>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</si>
  <si>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</si>
  <si>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</si>
  <si>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</si>
  <si>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</si>
  <si>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</si>
  <si>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</si>
  <si>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</si>
  <si>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</si>
  <si>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</si>
  <si>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</si>
  <si>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</si>
  <si>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</si>
  <si>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</si>
  <si>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</si>
  <si>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</si>
  <si>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</si>
  <si>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</si>
  <si>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</si>
  <si>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</si>
  <si>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</si>
  <si>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</si>
  <si>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</si>
  <si>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</si>
  <si>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</si>
  <si>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</si>
  <si>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</si>
  <si>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</si>
  <si>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</si>
  <si>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</si>
  <si>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</si>
  <si>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</si>
  <si>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</si>
  <si>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</si>
  <si>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</si>
  <si>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</si>
  <si>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</si>
  <si>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</si>
  <si>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</si>
  <si>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</si>
  <si>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</si>
  <si>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</si>
  <si>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</si>
  <si>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</si>
  <si>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</si>
  <si>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</si>
  <si>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</si>
  <si>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</si>
  <si>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</si>
  <si>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</si>
  <si>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</si>
  <si>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</si>
  <si>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</si>
  <si>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</si>
  <si>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</si>
  <si>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</si>
  <si>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</si>
  <si>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</si>
  <si>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</si>
  <si>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</si>
  <si>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</si>
  <si>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</si>
  <si>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</si>
  <si>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</si>
  <si>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</si>
  <si>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</si>
  <si>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</si>
  <si>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</si>
  <si>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</si>
  <si>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</si>
  <si>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</si>
  <si>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</si>
  <si>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</si>
  <si>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</si>
  <si>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</si>
  <si>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</si>
  <si>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</si>
  <si>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</si>
  <si>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</si>
  <si>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</si>
  <si>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</si>
  <si>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</si>
  <si>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</si>
  <si>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</si>
  <si>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</si>
  <si>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</si>
  <si>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</si>
  <si>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</si>
  <si>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</si>
  <si>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</si>
  <si>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</si>
  <si>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</si>
  <si>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</si>
  <si>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</si>
  <si>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</si>
  <si>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</si>
  <si>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</si>
  <si>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</si>
  <si>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</si>
  <si>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</si>
  <si>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</si>
  <si>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</si>
  <si>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</si>
  <si>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</si>
  <si>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</si>
  <si>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</si>
  <si>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</si>
  <si>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</si>
  <si>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</si>
  <si>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</si>
  <si>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</si>
  <si>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</si>
  <si>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</si>
  <si>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</si>
  <si>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</si>
  <si>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</si>
  <si>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</si>
  <si>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</si>
  <si>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</si>
  <si>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</si>
  <si>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</si>
  <si>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</si>
  <si>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</si>
  <si>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</si>
  <si>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</si>
  <si>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</si>
  <si>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</si>
  <si>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</si>
  <si>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</si>
  <si>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</si>
  <si>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</si>
  <si>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</si>
  <si>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</si>
  <si>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</si>
  <si>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</si>
  <si>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</si>
  <si>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</si>
  <si>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</si>
  <si>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</si>
  <si>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</si>
  <si>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</si>
  <si>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</si>
  <si>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</si>
  <si>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</si>
  <si>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</si>
  <si>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</si>
  <si>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</si>
  <si>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</si>
  <si>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</si>
  <si>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</si>
  <si>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</si>
  <si>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</si>
  <si>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</si>
  <si>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</si>
  <si>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</si>
  <si>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</si>
  <si>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</si>
  <si>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</si>
  <si>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</si>
  <si>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</si>
  <si>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</si>
  <si>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</si>
  <si>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</si>
  <si>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</si>
  <si>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</si>
  <si>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</si>
  <si>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</si>
  <si>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</si>
  <si>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</si>
  <si>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</si>
  <si>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</si>
  <si>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</si>
  <si>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</si>
  <si>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</si>
  <si>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</si>
  <si>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</si>
  <si>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</si>
  <si>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</si>
  <si>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</si>
  <si>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</si>
  <si>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</si>
  <si>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</si>
  <si>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</si>
  <si>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</si>
  <si>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</si>
  <si>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</si>
  <si>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</si>
  <si>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</si>
  <si>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</si>
  <si>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</si>
  <si>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</si>
  <si>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</si>
  <si>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</si>
  <si>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</si>
  <si>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</si>
  <si>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</si>
  <si>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</si>
  <si>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</si>
  <si>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</si>
  <si>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</si>
  <si>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</si>
  <si>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</si>
  <si>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</si>
  <si>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</si>
  <si>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</si>
  <si>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</si>
  <si>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</si>
  <si>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</si>
  <si>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</si>
  <si>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</si>
  <si>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</si>
  <si>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</si>
  <si>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</si>
  <si>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</si>
  <si>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</si>
  <si>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</si>
  <si>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</si>
  <si>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</si>
  <si>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</si>
  <si>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</si>
  <si>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</si>
  <si>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</si>
  <si>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</si>
  <si>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</si>
  <si>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</si>
  <si>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</si>
  <si>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</si>
  <si>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</si>
  <si>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</si>
  <si>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</si>
  <si>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</si>
  <si>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</si>
  <si>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</si>
  <si>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</si>
  <si>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</si>
  <si>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</si>
  <si>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</si>
  <si>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</si>
  <si>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</si>
  <si>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</si>
  <si>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</si>
  <si>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</si>
  <si>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</si>
  <si>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</si>
  <si>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</si>
  <si>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</si>
  <si>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</si>
  <si>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</si>
  <si>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</si>
  <si>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</si>
  <si>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</si>
  <si>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</si>
  <si>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</si>
  <si>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</si>
  <si>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</si>
  <si>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</si>
  <si>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</si>
  <si>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</si>
  <si>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</si>
  <si>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</si>
  <si>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</si>
  <si>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</si>
  <si>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</si>
  <si>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</si>
  <si>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</si>
  <si>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</si>
  <si>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</si>
  <si>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</si>
  <si>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</si>
  <si>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</si>
  <si>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</si>
  <si>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</si>
  <si>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</si>
  <si>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</si>
  <si>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</si>
  <si>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</si>
  <si>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</si>
  <si>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</si>
  <si>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</si>
  <si>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</si>
  <si>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</si>
  <si>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</si>
  <si>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</si>
  <si>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</si>
  <si>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</si>
  <si>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</si>
  <si>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</si>
  <si>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</si>
  <si>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</si>
  <si>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</si>
  <si>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</si>
  <si>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</si>
  <si>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</si>
  <si>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</si>
  <si>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</si>
  <si>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</si>
  <si>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</si>
  <si>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</si>
  <si>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</si>
  <si>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</si>
  <si>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</si>
  <si>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</si>
  <si>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</si>
  <si>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</si>
  <si>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</si>
  <si>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</si>
  <si>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</si>
  <si>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</si>
  <si>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</si>
  <si>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</si>
  <si>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</si>
  <si>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</si>
  <si>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</si>
  <si>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</si>
  <si>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</si>
  <si>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</si>
  <si>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</si>
  <si>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</si>
  <si>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</si>
  <si>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</si>
  <si>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</si>
  <si>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</si>
  <si>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</si>
  <si>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</si>
  <si>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</si>
  <si>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</si>
  <si>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</si>
  <si>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</si>
  <si>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</si>
  <si>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</si>
  <si>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</si>
  <si>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</si>
  <si>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</si>
  <si>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</si>
  <si>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</si>
  <si>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</si>
  <si>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</si>
  <si>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</si>
  <si>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</si>
  <si>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</si>
  <si>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</si>
  <si>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</si>
  <si>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</si>
  <si>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</si>
  <si>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</si>
  <si>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</si>
  <si>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</si>
  <si>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</si>
  <si>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</si>
  <si>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</si>
  <si>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</si>
  <si>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</si>
  <si>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</si>
  <si>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</si>
  <si>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</si>
  <si>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</si>
  <si>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</si>
  <si>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</si>
  <si>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</si>
  <si>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</si>
  <si>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</si>
  <si>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</si>
  <si>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</si>
  <si>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</si>
  <si>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</si>
  <si>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</si>
  <si>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</si>
  <si>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</si>
  <si>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</si>
  <si>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</si>
  <si>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</si>
  <si>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</si>
  <si>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</si>
  <si>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</si>
  <si>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</si>
  <si>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</si>
  <si>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</si>
  <si>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</si>
  <si>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</si>
  <si>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</si>
  <si>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</si>
  <si>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</si>
  <si>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</si>
  <si>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</si>
  <si>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</si>
  <si>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</si>
  <si>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</si>
  <si>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</si>
  <si>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</si>
  <si>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</si>
  <si>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</si>
  <si>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</si>
  <si>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</si>
  <si>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</si>
  <si>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</si>
  <si>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</si>
  <si>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</si>
  <si>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</si>
  <si>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</si>
  <si>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</si>
  <si>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</si>
  <si>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</si>
  <si>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</si>
  <si>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</si>
  <si>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</si>
  <si>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</si>
  <si>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</si>
  <si>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</si>
  <si>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</si>
  <si>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</si>
  <si>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</si>
  <si>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</si>
  <si>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</si>
  <si>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</si>
  <si>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</si>
  <si>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</si>
  <si>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</si>
  <si>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</si>
  <si>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</si>
  <si>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</si>
  <si>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</si>
  <si>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</si>
  <si>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</si>
  <si>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</si>
  <si>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</si>
  <si>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</si>
  <si>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</si>
  <si>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</si>
  <si>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</si>
  <si>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</si>
  <si>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</si>
  <si>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</si>
  <si>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</si>
  <si>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</si>
  <si>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</si>
  <si>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</si>
  <si>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</si>
  <si>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</si>
  <si>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</si>
  <si>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</si>
  <si>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</si>
  <si>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</si>
  <si>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</si>
  <si>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</si>
  <si>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</si>
  <si>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</si>
  <si>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</si>
  <si>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</si>
  <si>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</si>
  <si>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</si>
  <si>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</si>
  <si>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</si>
  <si>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</si>
  <si>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</si>
  <si>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</si>
  <si>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</si>
  <si>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</si>
  <si>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</si>
  <si>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</si>
  <si>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</si>
  <si>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</si>
  <si>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</si>
  <si>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</si>
  <si>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</si>
  <si>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</si>
  <si>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</si>
  <si>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</si>
  <si>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</si>
  <si>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</si>
  <si>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</si>
  <si>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</si>
  <si>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</si>
  <si>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</si>
  <si>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</si>
  <si>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</si>
  <si>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</si>
  <si>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</si>
  <si>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</si>
  <si>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</si>
  <si>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</si>
  <si>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</si>
  <si>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</si>
  <si>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</si>
  <si>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</si>
  <si>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</si>
  <si>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</si>
  <si>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</si>
  <si>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</si>
  <si>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</si>
  <si>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</si>
  <si>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</si>
  <si>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</si>
  <si>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</si>
  <si>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</si>
  <si>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</si>
  <si>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</si>
  <si>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</si>
  <si>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</si>
  <si>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</si>
  <si>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</si>
  <si>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</si>
  <si>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</si>
  <si>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</si>
  <si>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</si>
  <si>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</si>
  <si>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</si>
  <si>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</si>
  <si>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</si>
  <si>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</si>
  <si>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</si>
  <si>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</si>
  <si>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</si>
  <si>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</si>
  <si>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</si>
  <si>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</si>
  <si>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</si>
  <si>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</si>
  <si>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</si>
  <si>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</si>
  <si>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</si>
  <si>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</si>
  <si>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</si>
  <si>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</si>
  <si>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</si>
  <si>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</si>
  <si>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</si>
  <si>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</si>
  <si>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</si>
  <si>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</si>
  <si>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</si>
  <si>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</si>
  <si>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</si>
  <si>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</si>
  <si>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</si>
  <si>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</si>
  <si>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</si>
  <si>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</si>
  <si>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</si>
  <si>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</si>
  <si>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</si>
  <si>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</si>
  <si>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</si>
  <si>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</si>
  <si>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</si>
  <si>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</si>
  <si>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</si>
  <si>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</si>
  <si>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</si>
  <si>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</si>
  <si>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</si>
  <si>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</si>
  <si>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</si>
  <si>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</si>
  <si>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</si>
  <si>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</si>
  <si>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</si>
  <si>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</si>
  <si>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</si>
  <si>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</si>
  <si>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</si>
  <si>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</si>
  <si>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</si>
  <si>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</si>
  <si>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</si>
  <si>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</si>
  <si>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</si>
  <si>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</si>
  <si>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</si>
  <si>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</si>
  <si>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</si>
  <si>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</si>
  <si>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</si>
  <si>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</si>
  <si>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</si>
  <si>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</si>
  <si>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</si>
  <si>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</si>
  <si>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</si>
  <si>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</si>
  <si>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</si>
  <si>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</si>
  <si>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</si>
  <si>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</si>
  <si>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</si>
  <si>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</si>
  <si>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</si>
  <si>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</si>
  <si>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</si>
  <si>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</si>
  <si>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</si>
  <si>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</si>
  <si>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</si>
  <si>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</si>
  <si>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</si>
  <si>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</si>
  <si>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</si>
  <si>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</si>
  <si>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</si>
  <si>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</si>
  <si>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</si>
  <si>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</si>
  <si>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</si>
  <si>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</si>
  <si>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</si>
  <si>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</si>
  <si>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</si>
  <si>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</si>
  <si>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</si>
  <si>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</si>
  <si>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</si>
  <si>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</si>
  <si>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</si>
  <si>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</si>
  <si>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</si>
  <si>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</si>
  <si>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</si>
  <si>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</si>
  <si>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</si>
  <si>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</si>
  <si>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</si>
  <si>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</si>
  <si>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</si>
  <si>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</si>
  <si>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</si>
  <si>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</si>
  <si>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</si>
  <si>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</si>
  <si>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</si>
  <si>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</si>
  <si>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</si>
  <si>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</si>
  <si>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</si>
  <si>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</si>
  <si>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</si>
  <si>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</si>
  <si>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</si>
  <si>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</si>
  <si>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</si>
  <si>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</si>
  <si>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</si>
  <si>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</si>
  <si>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</si>
  <si>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</si>
  <si>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</si>
  <si>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</si>
  <si>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</si>
  <si>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</si>
  <si>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</si>
  <si>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</si>
  <si>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</si>
  <si>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</si>
  <si>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</si>
  <si>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</si>
  <si>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</si>
  <si>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</si>
  <si>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</si>
  <si>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</si>
  <si>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</si>
  <si>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</si>
  <si>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</si>
  <si>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</si>
  <si>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</si>
  <si>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</si>
  <si>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</si>
  <si>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</si>
  <si>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</si>
  <si>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</si>
  <si>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</si>
  <si>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</si>
  <si>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</si>
  <si>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</si>
  <si>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</si>
  <si>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</si>
  <si>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</si>
  <si>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</si>
  <si>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</si>
  <si>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</si>
  <si>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</si>
  <si>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</si>
  <si>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</si>
  <si>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</si>
  <si>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</si>
  <si>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</si>
  <si>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</si>
  <si>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</si>
  <si>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</si>
  <si>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</si>
  <si>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</si>
  <si>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</si>
  <si>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</si>
  <si>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</si>
  <si>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</si>
  <si>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</si>
  <si>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</si>
  <si>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</si>
  <si>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</si>
  <si>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</si>
  <si>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</si>
  <si>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</si>
  <si>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</si>
  <si>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</si>
  <si>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</si>
  <si>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</si>
  <si>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</si>
  <si>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</si>
  <si>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</si>
  <si>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</si>
  <si>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</si>
  <si>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</si>
  <si>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</si>
  <si>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</si>
  <si>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</si>
  <si>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</si>
  <si>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</si>
  <si>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</si>
  <si>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</si>
  <si>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</si>
  <si>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</si>
  <si>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</si>
  <si>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</si>
  <si>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</si>
  <si>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</si>
  <si>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</si>
  <si>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</si>
  <si>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</si>
  <si>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</si>
  <si>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</si>
  <si>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</si>
  <si>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</si>
  <si>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</si>
  <si>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</si>
  <si>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</si>
  <si>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</si>
  <si>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</si>
  <si>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</si>
  <si>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</si>
  <si>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</si>
  <si>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</si>
  <si>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</si>
  <si>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</si>
  <si>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</si>
  <si>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</si>
  <si>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</si>
  <si>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</si>
  <si>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</si>
  <si>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</si>
  <si>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</si>
  <si>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</si>
  <si>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</si>
  <si>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</si>
  <si>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</si>
  <si>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</si>
  <si>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</si>
  <si>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</si>
  <si>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</si>
  <si>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</si>
  <si>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</si>
  <si>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</si>
  <si>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</si>
  <si>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</si>
  <si>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</si>
  <si>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</si>
  <si>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</si>
  <si>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</si>
  <si>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</si>
  <si>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</si>
  <si>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</si>
  <si>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</si>
  <si>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</si>
  <si>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</si>
  <si>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</si>
  <si>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</si>
  <si>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</si>
  <si>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</si>
  <si>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</si>
  <si>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</si>
  <si>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</si>
  <si>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</si>
  <si>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</si>
  <si>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</si>
  <si>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</si>
  <si>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</si>
  <si>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</si>
  <si>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</si>
  <si>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</si>
  <si>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</si>
  <si>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</si>
  <si>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</si>
  <si>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</si>
  <si>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</si>
  <si>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</si>
  <si>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</si>
  <si>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</si>
  <si>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</si>
  <si>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</si>
  <si>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</si>
  <si>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</si>
  <si>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</si>
  <si>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</si>
  <si>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</si>
  <si>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</si>
  <si>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</si>
  <si>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</si>
  <si>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</si>
  <si>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</si>
  <si>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</si>
  <si>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</si>
  <si>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</si>
  <si>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</si>
  <si>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</si>
  <si>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</si>
  <si>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</si>
  <si>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</si>
  <si>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</si>
  <si>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</si>
  <si>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</si>
  <si>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</si>
  <si>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</si>
  <si>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</si>
  <si>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</si>
  <si>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</si>
  <si>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</si>
  <si>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</si>
  <si>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</si>
  <si>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</si>
  <si>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</si>
  <si>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</si>
  <si>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</si>
  <si>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</si>
  <si>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</si>
  <si>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</si>
  <si>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</si>
  <si>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</si>
  <si>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</si>
  <si>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</si>
  <si>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</si>
  <si>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</si>
  <si>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</si>
  <si>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</si>
  <si>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</si>
  <si>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</si>
  <si>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</si>
  <si>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</si>
  <si>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</si>
  <si>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</si>
  <si>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</si>
  <si>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</si>
  <si>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</si>
  <si>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</si>
  <si>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</si>
  <si>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</si>
  <si>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</si>
  <si>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</si>
  <si>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</si>
  <si>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</si>
  <si>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</si>
  <si>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</si>
  <si>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</si>
  <si>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</si>
  <si>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</si>
  <si>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</si>
  <si>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</si>
  <si>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</si>
  <si>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</si>
  <si>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</si>
  <si>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</si>
  <si>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</si>
  <si>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</si>
  <si>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</si>
  <si>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</si>
  <si>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</si>
  <si>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</si>
  <si>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</si>
  <si>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</si>
  <si>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</si>
  <si>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</si>
  <si>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</si>
  <si>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</si>
  <si>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</si>
  <si>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</si>
  <si>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</si>
  <si>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</si>
  <si>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</si>
  <si>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</si>
  <si>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</si>
  <si>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</si>
  <si>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</si>
  <si>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</si>
  <si>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</si>
  <si>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</si>
  <si>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</si>
  <si>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</si>
  <si>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</si>
  <si>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</si>
  <si>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</si>
  <si>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</si>
  <si>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</si>
  <si>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</si>
  <si>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</si>
  <si>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</si>
  <si>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</si>
  <si>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</si>
  <si>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</si>
  <si>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</si>
  <si>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</si>
  <si>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</si>
  <si>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</si>
  <si>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</si>
  <si>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</si>
  <si>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</si>
  <si>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</si>
  <si>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</si>
  <si>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</si>
  <si>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</si>
  <si>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</si>
  <si>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</si>
  <si>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</si>
  <si>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</si>
  <si>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</si>
  <si>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</si>
  <si>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</si>
  <si>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</si>
  <si>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</si>
  <si>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</si>
  <si>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</si>
  <si>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</si>
  <si>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</si>
  <si>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</si>
  <si>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</si>
  <si>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</si>
  <si>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</si>
  <si>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</si>
  <si>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</si>
  <si>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</si>
  <si>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</si>
  <si>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</si>
  <si>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</si>
  <si>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</si>
  <si>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</si>
  <si>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</si>
  <si>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</si>
  <si>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</si>
  <si>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</si>
  <si>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</si>
  <si>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</si>
  <si>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</si>
  <si>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</si>
  <si>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</si>
  <si>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</si>
  <si>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</si>
  <si>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</si>
  <si>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</si>
  <si>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</si>
  <si>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</si>
  <si>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</si>
  <si>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</si>
  <si>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</si>
  <si>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</si>
  <si>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</si>
  <si>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</si>
  <si>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</si>
  <si>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</si>
  <si>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</si>
  <si>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</si>
  <si>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</si>
  <si>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</si>
  <si>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</si>
  <si>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</si>
  <si>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</si>
  <si>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</si>
  <si>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</si>
  <si>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</si>
  <si>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</si>
  <si>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</si>
  <si>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</si>
  <si>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</si>
  <si>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</si>
  <si>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</si>
  <si>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</si>
  <si>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</si>
  <si>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</si>
  <si>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</si>
  <si>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</si>
  <si>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</si>
  <si>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</si>
  <si>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</si>
  <si>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</si>
  <si>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</si>
  <si>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</si>
  <si>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</si>
  <si>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</si>
  <si>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</si>
  <si>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</si>
  <si>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</si>
  <si>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</si>
  <si>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</si>
  <si>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</si>
  <si>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</si>
  <si>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</si>
  <si>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</si>
  <si>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</si>
  <si>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</si>
  <si>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</si>
  <si>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</si>
  <si>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</si>
  <si>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</si>
  <si>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</si>
  <si>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</si>
  <si>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</si>
  <si>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</si>
  <si>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</si>
  <si>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</si>
  <si>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</si>
  <si>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</si>
  <si>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</si>
  <si>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</si>
  <si>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</si>
  <si>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</si>
  <si>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</si>
  <si>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</si>
  <si>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</si>
  <si>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</si>
  <si>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</si>
  <si>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</si>
  <si>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</si>
  <si>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</si>
  <si>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</si>
  <si>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</si>
  <si>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</si>
  <si>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</si>
  <si>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</si>
  <si>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</si>
  <si>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</si>
  <si>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</si>
  <si>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</si>
  <si>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</si>
  <si>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</si>
  <si>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</si>
  <si>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</si>
  <si>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</si>
  <si>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</si>
  <si>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</si>
  <si>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</si>
  <si>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</si>
  <si>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</si>
  <si>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</si>
  <si>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</si>
  <si>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</si>
  <si>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</si>
  <si>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</si>
  <si>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</si>
  <si>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</si>
  <si>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</si>
  <si>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</si>
  <si>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</si>
  <si>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</si>
  <si>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</si>
  <si>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</si>
  <si>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</si>
  <si>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</si>
  <si>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</si>
  <si>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</si>
  <si>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</si>
  <si>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</si>
  <si>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</si>
  <si>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</si>
  <si>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</si>
  <si>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</si>
  <si>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</si>
  <si>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</si>
  <si>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</si>
  <si>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</si>
  <si>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</si>
  <si>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</si>
  <si>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</si>
  <si>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</si>
  <si>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</si>
  <si>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</si>
  <si>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</si>
  <si>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</si>
  <si>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</si>
  <si>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</si>
  <si>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</si>
  <si>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</si>
  <si>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</si>
  <si>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</si>
  <si>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</si>
  <si>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</si>
  <si>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</si>
  <si>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</si>
  <si>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</si>
  <si>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</si>
  <si>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</si>
  <si>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</si>
  <si>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</si>
  <si>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</si>
  <si>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</si>
  <si>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</si>
  <si>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</si>
  <si>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</si>
  <si>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</si>
  <si>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</si>
  <si>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</si>
  <si>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</si>
  <si>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</si>
  <si>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</si>
  <si>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</si>
  <si>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</si>
  <si>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</si>
  <si>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</si>
  <si>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</si>
  <si>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</si>
  <si>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</si>
  <si>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</si>
  <si>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</si>
  <si>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</si>
  <si>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</si>
  <si>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</si>
  <si>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</si>
  <si>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</si>
  <si>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</si>
  <si>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</si>
  <si>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</si>
  <si>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</si>
  <si>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</si>
  <si>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</si>
  <si>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</si>
  <si>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</si>
  <si>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</si>
  <si>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</si>
  <si>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</si>
  <si>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</si>
  <si>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</si>
  <si>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</si>
  <si>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</si>
  <si>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</si>
  <si>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</si>
  <si>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</si>
  <si>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</si>
  <si>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</si>
  <si>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</si>
  <si>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</si>
  <si>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</si>
  <si>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</si>
  <si>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</si>
  <si>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</si>
  <si>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</si>
  <si>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</si>
  <si>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</si>
  <si>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</si>
  <si>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</si>
  <si>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</si>
  <si>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</si>
  <si>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</si>
  <si>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</si>
  <si>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</si>
  <si>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</si>
  <si>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</si>
  <si>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</si>
  <si>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</si>
  <si>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</si>
  <si>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</si>
  <si>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</si>
  <si>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</si>
  <si>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</si>
  <si>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</si>
  <si>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</si>
  <si>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</si>
  <si>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</si>
  <si>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</si>
  <si>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</si>
  <si>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</si>
  <si>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</si>
  <si>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</si>
  <si>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</si>
  <si>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</si>
  <si>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</si>
  <si>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</si>
  <si>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</si>
  <si>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</si>
  <si>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</si>
  <si>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</si>
  <si>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</si>
  <si>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</si>
  <si>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</si>
  <si>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</si>
  <si>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</si>
  <si>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</si>
  <si>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</si>
  <si>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</si>
  <si>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</si>
  <si>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</si>
  <si>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</si>
  <si>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</si>
  <si>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</si>
  <si>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</si>
  <si>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</si>
  <si>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</si>
  <si>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</si>
  <si>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</si>
  <si>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</si>
  <si>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</si>
  <si>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</si>
  <si>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</si>
  <si>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</si>
  <si>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</si>
  <si>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</si>
  <si>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</si>
  <si>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</si>
  <si>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</si>
  <si>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</si>
  <si>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</si>
  <si>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</si>
  <si>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</si>
  <si>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</si>
  <si>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</si>
  <si>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</si>
  <si>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</si>
  <si>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</si>
  <si>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</si>
  <si>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</si>
  <si>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</si>
  <si>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</si>
  <si>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</si>
  <si>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</si>
  <si>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</si>
  <si>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</si>
  <si>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</si>
  <si>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</si>
  <si>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</si>
  <si>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</si>
  <si>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</si>
  <si>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</si>
  <si>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</si>
  <si>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</si>
  <si>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</si>
  <si>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</si>
  <si>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</si>
  <si>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</si>
  <si>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</si>
  <si>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</si>
  <si>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</si>
  <si>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</si>
  <si>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</si>
  <si>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</si>
  <si>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</si>
  <si>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</si>
  <si>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</si>
  <si>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</si>
  <si>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</si>
  <si>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</si>
  <si>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</si>
  <si>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</si>
  <si>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</si>
  <si>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</si>
  <si>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</si>
  <si>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</si>
  <si>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</si>
  <si>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</si>
  <si>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</si>
  <si>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</si>
  <si>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</si>
  <si>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</si>
  <si>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</si>
  <si>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</si>
  <si>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</si>
  <si>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</si>
  <si>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</si>
  <si>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</si>
  <si>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</si>
  <si>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</si>
  <si>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</si>
  <si>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</si>
  <si>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</si>
  <si>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</si>
  <si>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</si>
  <si>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</si>
  <si>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</si>
  <si>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</si>
  <si>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</si>
  <si>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</si>
  <si>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</si>
  <si>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</si>
  <si>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</si>
  <si>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</si>
  <si>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</si>
  <si>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</si>
  <si>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</si>
  <si>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</si>
  <si>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</si>
  <si>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</si>
  <si>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</si>
  <si>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</si>
  <si>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</si>
  <si>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</si>
  <si>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</si>
  <si>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</si>
  <si>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</si>
  <si>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</si>
  <si>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</si>
  <si>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</si>
  <si>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</si>
  <si>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</si>
  <si>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</si>
  <si>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</si>
  <si>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</si>
  <si>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</si>
  <si>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</si>
  <si>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</si>
  <si>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</si>
  <si>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</si>
  <si>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</si>
  <si>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</si>
  <si>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</si>
  <si>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</si>
  <si>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</si>
  <si>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</si>
  <si>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</si>
  <si>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</si>
  <si>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</si>
  <si>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</si>
  <si>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</si>
  <si>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</si>
  <si>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</si>
  <si>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</si>
  <si>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</si>
  <si>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</si>
  <si>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</si>
  <si>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</si>
  <si>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</si>
  <si>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</si>
  <si>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</si>
  <si>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</si>
  <si>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</si>
  <si>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</si>
  <si>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</si>
  <si>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</si>
  <si>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</si>
  <si>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</si>
  <si>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</si>
  <si>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</si>
  <si>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</si>
  <si>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</si>
  <si>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</si>
  <si>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</si>
  <si>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</si>
  <si>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</si>
  <si>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</si>
  <si>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</si>
  <si>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</si>
  <si>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</si>
  <si>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</si>
  <si>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</si>
  <si>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</si>
  <si>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</si>
  <si>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</si>
  <si>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</si>
  <si>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</si>
  <si>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</si>
  <si>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</si>
  <si>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</si>
  <si>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</si>
  <si>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</si>
  <si>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</si>
  <si>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</si>
  <si>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</si>
  <si>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</si>
  <si>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</si>
  <si>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</si>
  <si>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</si>
  <si>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</si>
  <si>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</si>
  <si>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</si>
  <si>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</si>
  <si>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</si>
  <si>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</si>
  <si>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</si>
  <si>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</si>
  <si>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</si>
  <si>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</si>
  <si>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</si>
  <si>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</si>
  <si>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</si>
  <si>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</si>
  <si>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</si>
  <si>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</si>
  <si>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</si>
  <si>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</si>
  <si>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</si>
  <si>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</si>
  <si>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</si>
  <si>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</si>
  <si>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</si>
  <si>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</si>
  <si>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</si>
  <si>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</si>
  <si>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</si>
  <si>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</si>
  <si>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</si>
  <si>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</si>
  <si>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</si>
  <si>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</si>
  <si>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</si>
  <si>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</si>
  <si>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</si>
  <si>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</si>
  <si>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</si>
  <si>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</si>
  <si>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</si>
  <si>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</si>
  <si>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</si>
  <si>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</si>
  <si>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</si>
  <si>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</si>
  <si>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</si>
  <si>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</si>
  <si>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</si>
  <si>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</si>
  <si>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</si>
  <si>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</si>
  <si>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</si>
  <si>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</si>
  <si>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</si>
  <si>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</si>
  <si>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</si>
  <si>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</si>
  <si>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</si>
  <si>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</si>
  <si>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</si>
  <si>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</si>
  <si>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</si>
  <si>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</si>
  <si>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</si>
  <si>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</si>
  <si>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</si>
  <si>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</si>
  <si>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</si>
  <si>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</si>
  <si>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</si>
  <si>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</si>
  <si>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</si>
  <si>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</si>
  <si>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</si>
  <si>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</si>
  <si>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</si>
  <si>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</si>
  <si>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</si>
  <si>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</si>
  <si>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</si>
  <si>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</si>
  <si>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</si>
  <si>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</si>
  <si>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</si>
  <si>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</si>
  <si>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</si>
  <si>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</si>
  <si>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</si>
  <si>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</si>
  <si>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</si>
  <si>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</si>
  <si>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</si>
  <si>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</si>
  <si>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</si>
  <si>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</si>
  <si>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</si>
  <si>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</si>
  <si>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</si>
  <si>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</si>
  <si>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</si>
  <si>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</si>
  <si>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</si>
  <si>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</si>
  <si>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</si>
  <si>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</si>
  <si>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</si>
  <si>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</si>
  <si>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</si>
  <si>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</si>
  <si>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</si>
  <si>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</si>
  <si>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</si>
  <si>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</si>
  <si>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</si>
  <si>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</si>
  <si>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</si>
  <si>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</si>
  <si>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</si>
  <si>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</si>
  <si>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</si>
  <si>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</si>
  <si>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</si>
  <si>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</si>
  <si>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</si>
  <si>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</si>
  <si>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</si>
  <si>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</si>
  <si>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</si>
  <si>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</si>
  <si>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</si>
  <si>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</si>
  <si>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</si>
  <si>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</si>
  <si>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</si>
  <si>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</si>
  <si>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</si>
  <si>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</si>
  <si>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</si>
  <si>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</si>
  <si>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</si>
  <si>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</si>
  <si>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</si>
  <si>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</si>
  <si>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</si>
  <si>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</si>
  <si>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</si>
  <si>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</si>
  <si>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</si>
  <si>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</si>
  <si>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</si>
  <si>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</si>
  <si>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</si>
  <si>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</si>
  <si>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</si>
  <si>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</si>
  <si>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</si>
  <si>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</si>
  <si>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</si>
  <si>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</si>
  <si>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</si>
  <si>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</si>
  <si>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</si>
  <si>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</si>
  <si>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</si>
  <si>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</si>
  <si>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</si>
  <si>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</si>
  <si>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</si>
  <si>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</si>
  <si>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</si>
  <si>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</si>
  <si>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</si>
  <si>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</si>
  <si>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</si>
  <si>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</si>
  <si>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</si>
  <si>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</si>
  <si>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</si>
  <si>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</si>
  <si>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</si>
  <si>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</si>
  <si>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</si>
  <si>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</si>
  <si>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</si>
  <si>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</si>
  <si>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</si>
  <si>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</si>
  <si>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</si>
  <si>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</si>
  <si>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</si>
  <si>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</si>
  <si>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</si>
  <si>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</si>
  <si>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</si>
  <si>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</si>
  <si>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</si>
  <si>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</si>
  <si>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</si>
  <si>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</si>
  <si>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</si>
  <si>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</si>
  <si>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</si>
  <si>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</si>
  <si>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</si>
  <si>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</si>
  <si>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</si>
  <si>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</si>
  <si>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</si>
  <si>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</si>
  <si>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</si>
  <si>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</si>
  <si>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</si>
  <si>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</si>
  <si>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</si>
  <si>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</si>
  <si>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</si>
  <si>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</si>
  <si>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</si>
  <si>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</si>
  <si>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</si>
  <si>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</si>
  <si>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</si>
  <si>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</si>
  <si>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</si>
  <si>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</si>
  <si>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</si>
  <si>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</si>
  <si>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</si>
  <si>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</si>
  <si>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</si>
  <si>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</si>
  <si>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</si>
  <si>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</si>
  <si>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</si>
  <si>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</si>
  <si>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</si>
  <si>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</si>
  <si>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</si>
  <si>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</si>
  <si>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</si>
  <si>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</si>
  <si>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</si>
  <si>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</si>
  <si>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</si>
  <si>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</si>
  <si>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</si>
  <si>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</si>
  <si>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</si>
  <si>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</si>
  <si>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</si>
  <si>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</si>
  <si>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</si>
  <si>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</si>
  <si>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</si>
  <si>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</si>
  <si>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</si>
  <si>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</si>
  <si>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</si>
  <si>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</si>
  <si>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</si>
  <si>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</si>
  <si>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</si>
  <si>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</si>
  <si>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</si>
  <si>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</si>
  <si>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</si>
  <si>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</si>
  <si>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</si>
  <si>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</si>
  <si>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</si>
  <si>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</si>
  <si>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</si>
  <si>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</si>
  <si>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</si>
  <si>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</si>
  <si>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</si>
  <si>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</si>
  <si>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</si>
  <si>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</si>
  <si>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</si>
  <si>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</si>
  <si>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</si>
  <si>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</si>
  <si>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</si>
  <si>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</si>
  <si>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</si>
  <si>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</si>
  <si>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</si>
  <si>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</si>
  <si>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</si>
  <si>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</si>
  <si>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</si>
  <si>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</si>
  <si>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</si>
  <si>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</si>
  <si>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</si>
  <si>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</si>
  <si>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</si>
  <si>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</si>
  <si>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</si>
  <si>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</si>
  <si>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</si>
  <si>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</si>
  <si>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</si>
  <si>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</si>
  <si>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</si>
  <si>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</si>
  <si>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</si>
  <si>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</si>
  <si>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</si>
  <si>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</si>
  <si>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</si>
  <si>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</si>
  <si>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</si>
  <si>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</si>
  <si>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</si>
  <si>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</si>
  <si>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</si>
  <si>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</si>
  <si>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</si>
  <si>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</si>
  <si>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</si>
  <si>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</si>
  <si>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</si>
  <si>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</si>
  <si>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</si>
  <si>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</si>
  <si>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</si>
  <si>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</si>
  <si>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</si>
  <si>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</si>
  <si>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</si>
  <si>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</si>
  <si>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</si>
  <si>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</si>
  <si>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</si>
  <si>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</si>
  <si>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</si>
  <si>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</si>
  <si>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</si>
  <si>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</si>
  <si>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</si>
  <si>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</si>
  <si>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</si>
  <si>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</si>
  <si>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</si>
  <si>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</si>
  <si>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</si>
  <si>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</si>
  <si>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</si>
  <si>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</si>
  <si>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</si>
  <si>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</si>
  <si>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</si>
  <si>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</si>
  <si>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</si>
  <si>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</si>
  <si>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</si>
  <si>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</si>
  <si>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</si>
  <si>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</si>
  <si>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</si>
  <si>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</si>
  <si>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</si>
  <si>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</si>
  <si>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</si>
  <si>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</si>
  <si>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</si>
  <si>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</si>
  <si>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</si>
  <si>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</si>
  <si>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</si>
  <si>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</si>
  <si>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</si>
  <si>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</si>
  <si>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</si>
  <si>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</si>
  <si>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</si>
  <si>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</si>
  <si>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</si>
  <si>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</si>
  <si>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</si>
  <si>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</si>
  <si>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</si>
  <si>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</si>
  <si>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</si>
  <si>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</si>
  <si>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</si>
  <si>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</si>
  <si>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</si>
  <si>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</si>
  <si>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</si>
  <si>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</si>
  <si>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</si>
  <si>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</si>
  <si>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</si>
  <si>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</si>
  <si>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</si>
  <si>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</si>
  <si>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</si>
  <si>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</si>
  <si>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</si>
  <si>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</si>
  <si>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</si>
  <si>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</si>
  <si>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</si>
  <si>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</si>
  <si>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</si>
  <si>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</si>
  <si>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</si>
  <si>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</si>
  <si>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</si>
  <si>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</si>
  <si>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</si>
  <si>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</si>
  <si>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</si>
  <si>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</si>
  <si>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</si>
  <si>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</si>
  <si>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</si>
  <si>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</si>
  <si>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</si>
  <si>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</si>
  <si>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</si>
  <si>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</si>
  <si>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</si>
  <si>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</si>
  <si>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</si>
  <si>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</si>
  <si>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</si>
  <si>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</si>
  <si>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</si>
  <si>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</si>
  <si>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</si>
  <si>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</si>
  <si>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</si>
  <si>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</si>
  <si>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</si>
  <si>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</si>
  <si>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</si>
  <si>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</si>
  <si>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</si>
  <si>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</si>
  <si>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</si>
  <si>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</si>
  <si>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</si>
  <si>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</si>
  <si>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</si>
  <si>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</si>
  <si>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</si>
  <si>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</si>
  <si>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</si>
  <si>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</si>
  <si>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</si>
  <si>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</si>
  <si>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</si>
  <si>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</si>
  <si>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</si>
  <si>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</si>
  <si>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</si>
  <si>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</si>
  <si>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</si>
  <si>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</si>
  <si>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</si>
  <si>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</si>
  <si>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</si>
  <si>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</si>
  <si>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</si>
  <si>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</si>
  <si>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</si>
  <si>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</si>
  <si>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</si>
  <si>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</si>
  <si>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</si>
  <si>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</si>
  <si>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</si>
  <si>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</si>
  <si>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</si>
  <si>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</si>
  <si>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</si>
  <si>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</si>
  <si>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</si>
  <si>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</si>
  <si>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</si>
  <si>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</si>
  <si>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</si>
  <si>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</si>
  <si>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</si>
  <si>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</si>
  <si>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</si>
  <si>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</si>
  <si>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</si>
  <si>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</si>
  <si>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</si>
  <si>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</si>
  <si>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</si>
  <si>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</si>
  <si>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</si>
  <si>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</si>
  <si>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</si>
  <si>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</si>
  <si>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</si>
  <si>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</si>
  <si>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</si>
  <si>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</si>
  <si>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</si>
  <si>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</si>
  <si>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</si>
  <si>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</si>
  <si>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</si>
  <si>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</si>
  <si>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</si>
  <si>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</si>
  <si>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</si>
  <si>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</si>
  <si>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</si>
  <si>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</si>
  <si>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</si>
  <si>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</si>
  <si>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</si>
  <si>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</si>
  <si>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</si>
  <si>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</si>
  <si>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</si>
  <si>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</si>
  <si>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</si>
  <si>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</si>
  <si>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</si>
  <si>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</si>
  <si>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</si>
  <si>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</si>
  <si>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</si>
  <si>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</si>
  <si>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</si>
  <si>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</si>
  <si>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</si>
  <si>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</si>
  <si>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</si>
  <si>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</si>
  <si>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</si>
  <si>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</si>
  <si>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</si>
  <si>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</si>
  <si>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</si>
  <si>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</si>
  <si>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</si>
  <si>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</si>
  <si>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</si>
  <si>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</si>
  <si>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</si>
  <si>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</si>
  <si>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</si>
  <si>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</si>
  <si>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</si>
  <si>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</si>
  <si>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</si>
  <si>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</si>
  <si>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</si>
  <si>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</si>
  <si>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</si>
  <si>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</si>
  <si>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</si>
  <si>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</si>
  <si>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</si>
  <si>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</si>
  <si>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</si>
  <si>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</si>
  <si>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</si>
  <si>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</si>
  <si>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</si>
  <si>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</si>
  <si>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</si>
  <si>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</si>
  <si>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</si>
  <si>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</si>
  <si>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</si>
  <si>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</si>
  <si>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</si>
  <si>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</si>
  <si>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</si>
  <si>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</si>
  <si>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</si>
  <si>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</si>
  <si>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</si>
  <si>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</si>
  <si>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</si>
  <si>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</si>
  <si>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</si>
  <si>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</si>
  <si>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</si>
  <si>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</si>
  <si>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</si>
  <si>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</si>
  <si>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</si>
  <si>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</si>
  <si>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</si>
  <si>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</si>
  <si>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</si>
  <si>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</si>
  <si>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</si>
  <si>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</si>
  <si>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</si>
  <si>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</si>
  <si>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</si>
  <si>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</si>
  <si>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</si>
  <si>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</si>
  <si>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</si>
  <si>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</si>
  <si>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</si>
  <si>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</si>
  <si>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</si>
  <si>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</si>
  <si>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</si>
  <si>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</si>
  <si>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</si>
  <si>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</si>
  <si>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</si>
  <si>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</si>
  <si>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</si>
  <si>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</si>
  <si>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</si>
  <si>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</si>
  <si>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</si>
  <si>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</si>
  <si>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</si>
  <si>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</si>
  <si>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</si>
  <si>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</si>
  <si>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</si>
  <si>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</si>
  <si>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</si>
  <si>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</si>
  <si>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</si>
  <si>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</si>
  <si>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</si>
  <si>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</si>
  <si>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</si>
  <si>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</si>
  <si>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</si>
  <si>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</si>
  <si>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</si>
  <si>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</si>
  <si>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</si>
  <si>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</si>
  <si>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</si>
  <si>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</si>
  <si>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</si>
  <si>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</si>
  <si>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</si>
  <si>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</si>
  <si>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</si>
  <si>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</si>
  <si>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</si>
  <si>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</si>
  <si>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</si>
  <si>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</si>
  <si>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</si>
  <si>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</si>
  <si>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</si>
  <si>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</si>
  <si>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</si>
  <si>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</si>
  <si>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</si>
  <si>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</si>
  <si>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</si>
  <si>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</si>
  <si>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</si>
  <si>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</si>
  <si>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</si>
  <si>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</si>
  <si>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</si>
  <si>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</si>
  <si>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</si>
  <si>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</si>
  <si>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</si>
  <si>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</si>
  <si>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</si>
  <si>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</si>
  <si>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</si>
  <si>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</si>
  <si>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</si>
  <si>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</si>
  <si>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</si>
  <si>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</si>
  <si>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</si>
  <si>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</si>
  <si>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</si>
  <si>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</si>
  <si>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</si>
  <si>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</si>
  <si>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</si>
  <si>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</si>
  <si>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</si>
  <si>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</si>
  <si>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</si>
  <si>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</si>
  <si>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</si>
  <si>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</si>
  <si>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</si>
  <si>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</si>
  <si>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</si>
  <si>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</si>
  <si>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</si>
  <si>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</si>
  <si>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</si>
  <si>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</si>
  <si>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</si>
  <si>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</si>
  <si>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</si>
  <si>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</si>
  <si>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</si>
  <si>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</si>
  <si>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</si>
  <si>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</si>
  <si>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</si>
  <si>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</si>
  <si>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</si>
  <si>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</si>
  <si>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</si>
  <si>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</si>
  <si>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</si>
  <si>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</si>
  <si>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</si>
  <si>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</si>
  <si>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</si>
  <si>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</si>
  <si>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</si>
  <si>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</si>
  <si>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</si>
  <si>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</si>
  <si>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</si>
  <si>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</si>
  <si>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</si>
  <si>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</si>
  <si>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</si>
  <si>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</si>
  <si>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</si>
  <si>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</si>
  <si>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</si>
  <si>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</si>
  <si>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</si>
  <si>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</si>
  <si>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</si>
  <si>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</si>
  <si>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</si>
  <si>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</si>
  <si>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</si>
  <si>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</si>
  <si>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</si>
  <si>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</si>
  <si>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</si>
  <si>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</si>
  <si>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</si>
  <si>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</si>
  <si>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</si>
  <si>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</si>
  <si>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</si>
  <si>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</si>
  <si>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</si>
  <si>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</si>
  <si>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</si>
  <si>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</si>
  <si>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</si>
  <si>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</si>
  <si>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</si>
  <si>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</si>
  <si>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</si>
  <si>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</si>
  <si>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</si>
  <si>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</si>
  <si>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</si>
  <si>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</si>
  <si>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</si>
  <si>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</si>
  <si>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</si>
  <si>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</si>
  <si>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</si>
  <si>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</si>
  <si>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</si>
  <si>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</si>
  <si>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</si>
  <si>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</si>
  <si>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</si>
  <si>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</si>
  <si>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</si>
  <si>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</si>
  <si>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</si>
  <si>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</si>
  <si>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</si>
  <si>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</si>
  <si>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</si>
  <si>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</si>
  <si>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</si>
  <si>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</si>
  <si>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</si>
  <si>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</si>
  <si>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</si>
  <si>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</si>
  <si>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</si>
  <si>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</si>
  <si>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</si>
  <si>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</si>
  <si>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</si>
  <si>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</si>
  <si>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</si>
  <si>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</si>
  <si>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</si>
  <si>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</si>
  <si>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</si>
  <si>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</si>
  <si>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</si>
  <si>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</si>
  <si>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</si>
  <si>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</si>
  <si>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</si>
  <si>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</si>
  <si>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</si>
  <si>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</si>
  <si>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</si>
  <si>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</si>
  <si>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</si>
  <si>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</si>
  <si>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</si>
  <si>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</si>
  <si>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</si>
  <si>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</si>
  <si>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</si>
  <si>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</si>
  <si>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</si>
  <si>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</si>
  <si>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</si>
  <si>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</si>
  <si>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</si>
  <si>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</si>
  <si>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</si>
  <si>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</si>
  <si>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</si>
  <si>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</si>
  <si>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</si>
  <si>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</si>
  <si>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</si>
  <si>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</si>
  <si>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</si>
  <si>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</si>
  <si>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</si>
  <si>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</si>
  <si>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</si>
  <si>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</si>
  <si>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</si>
  <si>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</si>
  <si>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</si>
  <si>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</si>
  <si>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</si>
  <si>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</si>
  <si>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</si>
  <si>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</si>
  <si>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</si>
  <si>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</si>
  <si>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</si>
  <si>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</si>
  <si>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</si>
  <si>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</si>
  <si>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</si>
  <si>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</si>
  <si>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</si>
  <si>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</si>
  <si>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</si>
  <si>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</si>
  <si>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</si>
  <si>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</si>
  <si>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</si>
  <si>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</si>
  <si>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</si>
  <si>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</si>
  <si>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</si>
  <si>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</si>
  <si>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</si>
  <si>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</si>
  <si>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</si>
  <si>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</si>
  <si>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</si>
  <si>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</si>
  <si>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</si>
  <si>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</si>
  <si>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</si>
  <si>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</si>
  <si>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</si>
  <si>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</si>
  <si>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</si>
  <si>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</si>
  <si>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</si>
  <si>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</si>
  <si>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</si>
  <si>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</si>
  <si>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</si>
  <si>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</si>
  <si>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</si>
  <si>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</si>
  <si>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</si>
  <si>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</si>
  <si>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</si>
  <si>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</si>
  <si>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</si>
  <si>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</si>
  <si>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</si>
  <si>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</si>
  <si>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</si>
  <si>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</si>
  <si>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</si>
  <si>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</si>
  <si>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</si>
  <si>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</si>
  <si>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</si>
  <si>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</si>
  <si>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</si>
  <si>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</si>
  <si>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</si>
  <si>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</si>
  <si>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</si>
  <si>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</si>
  <si>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</si>
  <si>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</si>
  <si>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</si>
  <si>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</si>
  <si>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</si>
  <si>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</si>
  <si>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</si>
  <si>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</si>
  <si>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</si>
  <si>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</si>
  <si>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</si>
  <si>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</si>
  <si>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</si>
  <si>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</si>
  <si>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</si>
  <si>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</si>
  <si>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</si>
  <si>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</si>
  <si>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</si>
  <si>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</si>
  <si>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</si>
  <si>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</si>
  <si>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</si>
  <si>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</si>
  <si>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</si>
  <si>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</si>
  <si>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</si>
  <si>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</si>
  <si>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</si>
  <si>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</si>
  <si>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</si>
  <si>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</si>
  <si>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</si>
  <si>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</si>
  <si>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</si>
  <si>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</si>
  <si>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</si>
  <si>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</si>
  <si>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</si>
  <si>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</si>
  <si>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</si>
  <si>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</si>
  <si>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</si>
  <si>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</si>
  <si>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</si>
  <si>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</si>
  <si>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</si>
  <si>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</si>
  <si>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</si>
  <si>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</si>
  <si>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</si>
  <si>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</si>
  <si>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</si>
  <si>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</si>
  <si>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</si>
  <si>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</si>
  <si>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</si>
  <si>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</si>
  <si>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</si>
  <si>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</si>
  <si>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</si>
  <si>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</si>
  <si>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</si>
  <si>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</si>
  <si>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</si>
  <si>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</si>
  <si>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</si>
  <si>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</si>
  <si>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</si>
  <si>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</si>
  <si>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</si>
  <si>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</si>
  <si>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</si>
  <si>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</si>
  <si>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</si>
  <si>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</si>
  <si>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</si>
  <si>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</si>
  <si>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</si>
  <si>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</si>
  <si>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</si>
  <si>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</si>
  <si>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</si>
  <si>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</si>
  <si>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</si>
  <si>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</si>
  <si>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</si>
  <si>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</si>
  <si>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</si>
  <si>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</si>
  <si>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</si>
  <si>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</si>
  <si>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</si>
  <si>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</si>
  <si>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</si>
  <si>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</si>
  <si>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</si>
  <si>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</si>
  <si>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</si>
  <si>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</si>
  <si>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</si>
  <si>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</si>
  <si>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</si>
  <si>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</si>
  <si>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</si>
  <si>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</si>
  <si>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</si>
  <si>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</si>
  <si>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</si>
  <si>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</si>
  <si>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</si>
  <si>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</si>
  <si>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</si>
  <si>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</si>
  <si>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</si>
  <si>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</si>
  <si>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</si>
  <si>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</si>
  <si>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</si>
  <si>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</si>
  <si>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</si>
  <si>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</si>
  <si>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</si>
  <si>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</si>
  <si>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</si>
  <si>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</si>
  <si>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</si>
  <si>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</si>
  <si>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</si>
  <si>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</si>
  <si>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</si>
  <si>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</si>
  <si>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</si>
  <si>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</si>
  <si>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</si>
  <si>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</si>
  <si>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</si>
  <si>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</si>
  <si>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</si>
  <si>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</si>
  <si>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</si>
  <si>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</si>
  <si>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</si>
  <si>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</si>
  <si>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</si>
  <si>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</si>
  <si>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</si>
  <si>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</si>
  <si>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</si>
  <si>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</si>
  <si>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</si>
  <si>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</si>
  <si>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</si>
  <si>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</si>
  <si>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</si>
  <si>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</si>
  <si>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</si>
  <si>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</si>
  <si>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</si>
  <si>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</si>
  <si>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</si>
  <si>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</si>
  <si>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</si>
  <si>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</si>
  <si>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</si>
  <si>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</si>
  <si>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</si>
  <si>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</si>
  <si>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</si>
  <si>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</si>
  <si>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</si>
  <si>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</si>
  <si>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</si>
  <si>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</si>
  <si>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</si>
  <si>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</si>
  <si>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</si>
  <si>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</si>
  <si>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</si>
  <si>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</si>
  <si>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</si>
  <si>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</si>
  <si>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</si>
  <si>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</si>
  <si>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</si>
  <si>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</si>
  <si>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</si>
  <si>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</si>
  <si>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</si>
  <si>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</si>
  <si>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</si>
  <si>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</si>
  <si>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</si>
  <si>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</si>
  <si>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</si>
  <si>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</si>
  <si>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</si>
  <si>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</si>
  <si>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</si>
  <si>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</si>
  <si>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</si>
  <si>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</si>
  <si>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</si>
  <si>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</si>
  <si>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</si>
  <si>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</si>
  <si>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</si>
  <si>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</si>
  <si>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</si>
  <si>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</si>
  <si>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</si>
  <si>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</si>
  <si>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</si>
  <si>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</si>
  <si>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</si>
  <si>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</si>
  <si>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</si>
  <si>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</si>
  <si>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</si>
  <si>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</si>
  <si>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</si>
  <si>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</si>
  <si>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</si>
  <si>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</si>
  <si>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</si>
  <si>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</si>
  <si>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</si>
  <si>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</si>
  <si>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</si>
  <si>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</si>
  <si>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</si>
  <si>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</si>
  <si>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</si>
  <si>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</si>
  <si>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</si>
  <si>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</si>
  <si>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</si>
  <si>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</si>
  <si>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</si>
  <si>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</si>
  <si>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</si>
  <si>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</si>
  <si>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</si>
  <si>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</si>
  <si>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</si>
  <si>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</si>
  <si>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</si>
  <si>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</si>
  <si>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</si>
  <si>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</si>
  <si>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</si>
  <si>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</si>
  <si>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</si>
  <si>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</si>
  <si>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</si>
  <si>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</si>
  <si>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</si>
  <si>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</si>
  <si>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</si>
  <si>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</si>
  <si>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</si>
  <si>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</si>
  <si>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</si>
  <si>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</si>
  <si>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</si>
  <si>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</si>
  <si>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</si>
  <si>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</si>
  <si>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</si>
  <si>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</si>
  <si>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</si>
  <si>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</si>
  <si>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</si>
  <si>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</si>
  <si>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</si>
  <si>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</si>
  <si>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</si>
  <si>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</si>
  <si>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</si>
  <si>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</si>
  <si>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</si>
  <si>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</si>
  <si>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</si>
  <si>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</si>
  <si>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</si>
  <si>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</si>
  <si>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</si>
  <si>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</si>
  <si>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</si>
  <si>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</si>
  <si>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</si>
  <si>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</si>
  <si>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</si>
  <si>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</si>
  <si>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</si>
  <si>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</si>
  <si>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</si>
  <si>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</si>
  <si>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</si>
  <si>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</si>
  <si>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</si>
  <si>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</si>
  <si>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</si>
  <si>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</si>
  <si>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</si>
  <si>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</si>
  <si>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</si>
  <si>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</si>
  <si>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</si>
  <si>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</si>
  <si>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</si>
  <si>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</si>
  <si>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</si>
  <si>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</si>
  <si>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</si>
  <si>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</si>
  <si>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</si>
  <si>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</si>
  <si>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</si>
  <si>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</si>
  <si>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</si>
  <si>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</si>
  <si>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</si>
  <si>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</si>
  <si>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</si>
  <si>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</si>
  <si>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</si>
  <si>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</si>
  <si>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</si>
  <si>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</si>
  <si>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</si>
  <si>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</si>
  <si>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</si>
  <si>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</si>
  <si>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</si>
  <si>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</si>
  <si>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</si>
  <si>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</si>
  <si>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</si>
  <si>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</si>
  <si>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</si>
  <si>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</si>
  <si>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</si>
  <si>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</si>
  <si>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</si>
  <si>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</si>
  <si>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</si>
  <si>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</si>
  <si>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</si>
  <si>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</si>
  <si>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</si>
  <si>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</si>
  <si>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</si>
  <si>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</si>
  <si>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</si>
  <si>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</si>
  <si>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</si>
  <si>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</si>
  <si>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</si>
  <si>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</si>
  <si>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</si>
  <si>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</si>
  <si>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</si>
  <si>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</si>
  <si>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</si>
  <si>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</si>
  <si>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</si>
  <si>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</si>
  <si>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</si>
  <si>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</si>
  <si>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</si>
  <si>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</si>
  <si>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</si>
  <si>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</si>
  <si>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</si>
  <si>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</si>
  <si>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</si>
  <si>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</si>
  <si>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</si>
  <si>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</si>
  <si>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</si>
  <si>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</si>
  <si>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</si>
  <si>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</si>
  <si>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</si>
  <si>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</si>
  <si>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</si>
  <si>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</si>
  <si>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</si>
  <si>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</si>
  <si>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</si>
  <si>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</si>
  <si>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</si>
  <si>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</si>
  <si>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</si>
  <si>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</si>
  <si>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</si>
  <si>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</si>
  <si>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</si>
  <si>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</si>
  <si>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</si>
  <si>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</si>
  <si>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</si>
  <si>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</si>
  <si>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</si>
  <si>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</si>
  <si>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</si>
  <si>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</si>
  <si>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</si>
  <si>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</si>
  <si>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</si>
  <si>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</si>
  <si>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</si>
  <si>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</si>
  <si>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</si>
  <si>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</si>
  <si>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</si>
  <si>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</si>
  <si>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</si>
  <si>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</si>
  <si>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</si>
  <si>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</si>
  <si>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</si>
  <si>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</si>
  <si>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</si>
  <si>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</si>
  <si>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</si>
  <si>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</si>
  <si>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</si>
  <si>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</si>
  <si>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</si>
  <si>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</si>
  <si>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</si>
  <si>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</si>
  <si>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</si>
  <si>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</si>
  <si>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</si>
  <si>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</si>
  <si>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</si>
  <si>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</si>
  <si>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</si>
  <si>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</si>
  <si>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</si>
  <si>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</si>
  <si>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</si>
  <si>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</si>
  <si>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</si>
  <si>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</si>
  <si>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</si>
  <si>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</si>
  <si>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</si>
  <si>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</si>
  <si>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</si>
  <si>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</si>
  <si>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</si>
  <si>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</si>
  <si>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</si>
  <si>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</si>
  <si>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</si>
  <si>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</si>
  <si>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</si>
  <si>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</si>
  <si>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</si>
  <si>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</si>
  <si>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</si>
  <si>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</si>
  <si>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</si>
  <si>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</si>
  <si>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</si>
  <si>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</si>
  <si>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</si>
  <si>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</si>
  <si>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</si>
  <si>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</si>
  <si>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</si>
  <si>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</si>
  <si>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</si>
  <si>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</si>
  <si>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</si>
  <si>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</si>
  <si>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</si>
  <si>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</si>
  <si>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</si>
  <si>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</si>
  <si>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</si>
  <si>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</si>
  <si>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</si>
  <si>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</si>
  <si>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</si>
  <si>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</si>
  <si>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</si>
  <si>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</si>
  <si>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</si>
  <si>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</si>
  <si>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</si>
  <si>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</si>
  <si>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</si>
  <si>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</si>
  <si>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</si>
  <si>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</si>
  <si>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</si>
  <si>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</si>
  <si>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</si>
  <si>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</si>
  <si>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</si>
  <si>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</si>
  <si>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</si>
  <si>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</si>
  <si>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</si>
  <si>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</si>
  <si>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</si>
  <si>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</si>
  <si>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</si>
  <si>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</si>
  <si>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</si>
  <si>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</si>
  <si>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</si>
  <si>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</si>
  <si>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</si>
  <si>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</si>
  <si>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</si>
  <si>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</si>
  <si>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</si>
  <si>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</si>
  <si>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</si>
  <si>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</si>
  <si>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</si>
  <si>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</si>
  <si>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</si>
  <si>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</si>
  <si>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</si>
  <si>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</si>
  <si>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</si>
  <si>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</si>
  <si>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</si>
  <si>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</si>
  <si>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</si>
  <si>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</si>
  <si>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</si>
  <si>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</si>
  <si>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</si>
  <si>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</si>
  <si>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</si>
  <si>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</si>
  <si>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</si>
  <si>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</si>
  <si>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</si>
  <si>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</si>
  <si>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</si>
  <si>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</si>
  <si>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</si>
  <si>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</si>
  <si>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</si>
  <si>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</si>
  <si>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</si>
  <si>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</si>
  <si>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</si>
  <si>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</si>
  <si>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</si>
  <si>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</si>
  <si>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</si>
  <si>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</si>
  <si>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</si>
  <si>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</si>
  <si>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</si>
  <si>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</si>
  <si>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</si>
  <si>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</si>
  <si>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</si>
  <si>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</si>
  <si>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</si>
  <si>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</si>
  <si>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</si>
  <si>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</si>
  <si>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</si>
  <si>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</si>
  <si>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</si>
  <si>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</si>
  <si>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</si>
  <si>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</si>
  <si>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</si>
  <si>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</si>
  <si>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</si>
  <si>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</si>
  <si>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</si>
  <si>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</si>
  <si>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</si>
  <si>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</si>
  <si>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</si>
  <si>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</si>
  <si>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</si>
  <si>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</si>
  <si>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</si>
  <si>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</si>
  <si>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</si>
  <si>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</si>
  <si>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</si>
  <si>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</si>
  <si>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</si>
  <si>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</si>
  <si>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</si>
  <si>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</si>
  <si>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</si>
  <si>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</si>
  <si>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</si>
  <si>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</si>
  <si>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</si>
  <si>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</si>
  <si>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</si>
  <si>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</si>
  <si>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</si>
  <si>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</si>
  <si>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</si>
  <si>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</si>
  <si>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</si>
  <si>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</si>
  <si>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</si>
  <si>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</si>
  <si>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</si>
  <si>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</si>
  <si>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</si>
  <si>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</si>
  <si>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</si>
  <si>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</si>
  <si>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</si>
  <si>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</si>
  <si>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</si>
  <si>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</si>
  <si>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</si>
  <si>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</si>
  <si>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</si>
  <si>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</si>
  <si>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</si>
  <si>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</si>
  <si>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</si>
  <si>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</si>
  <si>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</si>
  <si>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</si>
  <si>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</si>
  <si>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</si>
  <si>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</si>
  <si>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</si>
  <si>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</si>
  <si>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</si>
  <si>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</si>
  <si>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</si>
  <si>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</si>
  <si>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</si>
  <si>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</si>
  <si>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</si>
  <si>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</si>
  <si>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</si>
  <si>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</si>
  <si>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</si>
  <si>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</si>
  <si>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</si>
  <si>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</si>
  <si>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</si>
  <si>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</si>
  <si>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</si>
  <si>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</si>
  <si>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</si>
  <si>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</si>
  <si>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</si>
  <si>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</si>
  <si>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</si>
  <si>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</si>
  <si>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</si>
  <si>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</si>
  <si>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</si>
  <si>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</si>
  <si>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</si>
  <si>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</si>
  <si>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</si>
  <si>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</si>
  <si>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</si>
  <si>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</si>
  <si>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</si>
  <si>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</si>
  <si>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</si>
  <si>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</si>
  <si>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</si>
  <si>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</si>
  <si>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</si>
  <si>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</si>
  <si>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</si>
  <si>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</si>
  <si>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</si>
  <si>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</si>
  <si>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</si>
  <si>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</si>
  <si>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</si>
  <si>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</si>
  <si>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</si>
  <si>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</si>
  <si>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</si>
  <si>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</si>
  <si>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</si>
  <si>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</si>
  <si>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</si>
  <si>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</si>
  <si>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</si>
  <si>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</si>
  <si>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</si>
  <si>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</si>
  <si>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</si>
  <si>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</si>
  <si>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</si>
  <si>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</si>
  <si>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</si>
  <si>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</si>
  <si>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</si>
  <si>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</si>
  <si>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</si>
  <si>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</si>
  <si>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</si>
  <si>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</si>
  <si>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</si>
  <si>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</si>
  <si>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</si>
  <si>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</si>
  <si>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</si>
  <si>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</si>
  <si>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</si>
  <si>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</si>
  <si>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</si>
  <si>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</si>
  <si>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</si>
  <si>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</si>
  <si>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</si>
  <si>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</si>
  <si>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</si>
  <si>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</si>
  <si>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</si>
  <si>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</si>
  <si>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</si>
  <si>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</si>
  <si>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</si>
  <si>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</si>
  <si>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</si>
  <si>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</si>
  <si>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</si>
  <si>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</si>
  <si>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</si>
  <si>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</si>
  <si>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</si>
  <si>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</si>
  <si>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</si>
  <si>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</si>
  <si>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</si>
  <si>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</si>
  <si>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</si>
  <si>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</si>
  <si>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</si>
  <si>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</si>
  <si>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</si>
  <si>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</si>
  <si>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</si>
  <si>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</si>
  <si>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</si>
  <si>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</si>
  <si>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</si>
  <si>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</si>
  <si>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</si>
  <si>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</si>
  <si>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</si>
  <si>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</si>
  <si>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</si>
  <si>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</si>
  <si>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</si>
  <si>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</si>
  <si>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</si>
  <si>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</si>
  <si>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</si>
  <si>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</si>
  <si>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</si>
  <si>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</si>
  <si>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</si>
  <si>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</si>
  <si>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</si>
  <si>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</si>
  <si>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</si>
  <si>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</si>
  <si>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</si>
  <si>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</si>
  <si>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</si>
  <si>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</si>
  <si>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</si>
  <si>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</si>
  <si>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</si>
  <si>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</si>
  <si>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</si>
  <si>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</si>
  <si>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</si>
  <si>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</si>
  <si>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</si>
  <si>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</si>
  <si>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</si>
  <si>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</si>
  <si>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</si>
  <si>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</si>
  <si>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</si>
  <si>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</si>
  <si>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</si>
  <si>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</si>
  <si>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</si>
  <si>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</si>
  <si>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</si>
  <si>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</si>
  <si>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</si>
  <si>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</si>
  <si>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</si>
  <si>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</si>
  <si>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</si>
  <si>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</si>
  <si>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</si>
  <si>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</si>
  <si>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</si>
  <si>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</si>
  <si>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</si>
  <si>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</si>
  <si>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</si>
  <si>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</si>
  <si>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</si>
  <si>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</si>
  <si>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</si>
  <si>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</si>
  <si>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</si>
  <si>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</si>
  <si>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</si>
  <si>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</si>
  <si>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</si>
  <si>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</si>
  <si>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</si>
  <si>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</si>
  <si>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</si>
  <si>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</si>
  <si>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</si>
  <si>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</si>
  <si>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</si>
  <si>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</si>
  <si>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</si>
  <si>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</si>
  <si>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</si>
  <si>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</si>
  <si>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</si>
  <si>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</si>
  <si>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</si>
  <si>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</si>
  <si>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</si>
  <si>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</si>
  <si>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</si>
  <si>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</si>
  <si>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</si>
  <si>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</si>
  <si>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</si>
  <si>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</si>
  <si>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</si>
  <si>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</si>
  <si>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</si>
  <si>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</si>
  <si>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</si>
  <si>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</si>
  <si>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</si>
  <si>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</si>
  <si>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</si>
  <si>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</si>
  <si>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</si>
  <si>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</si>
  <si>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</si>
  <si>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</si>
  <si>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</si>
  <si>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</si>
  <si>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</si>
  <si>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</si>
  <si>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</si>
  <si>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</si>
  <si>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</si>
  <si>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</si>
  <si>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</si>
  <si>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</si>
  <si>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</si>
  <si>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</si>
  <si>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</si>
  <si>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</si>
  <si>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</si>
  <si>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</si>
  <si>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</si>
  <si>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</si>
  <si>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</si>
  <si>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</si>
  <si>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</si>
  <si>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</si>
  <si>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</si>
  <si>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</si>
  <si>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</si>
  <si>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</si>
  <si>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</si>
  <si>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</si>
  <si>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</si>
  <si>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</si>
  <si>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</si>
  <si>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</si>
  <si>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</si>
  <si>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</si>
  <si>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</si>
  <si>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</si>
  <si>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</si>
  <si>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</si>
  <si>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</si>
  <si>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</si>
  <si>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</si>
  <si>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</si>
  <si>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</si>
  <si>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</si>
  <si>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</si>
  <si>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</si>
  <si>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</si>
  <si>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</si>
  <si>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</si>
  <si>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</si>
  <si>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</si>
  <si>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</si>
  <si>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</si>
  <si>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</si>
  <si>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</si>
  <si>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</si>
  <si>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</si>
  <si>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</si>
  <si>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</si>
  <si>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</si>
  <si>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</si>
  <si>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</si>
  <si>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</si>
  <si>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</si>
  <si>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</si>
  <si>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</si>
  <si>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</si>
  <si>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</si>
  <si>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</si>
  <si>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</si>
  <si>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</si>
  <si>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</si>
  <si>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</si>
  <si>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</si>
  <si>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</si>
  <si>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</si>
  <si>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</si>
  <si>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</si>
  <si>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</si>
  <si>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</si>
  <si>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</si>
  <si>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</si>
  <si>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</si>
  <si>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</si>
  <si>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</si>
  <si>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</si>
  <si>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</si>
  <si>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</si>
  <si>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</si>
  <si>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</si>
  <si>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</si>
  <si>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</si>
  <si>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</si>
  <si>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</si>
  <si>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</si>
  <si>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</si>
  <si>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</si>
  <si>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</si>
  <si>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</si>
  <si>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</si>
  <si>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</si>
  <si>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</si>
  <si>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</si>
  <si>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</si>
  <si>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</si>
  <si>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</si>
  <si>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</si>
  <si>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</si>
  <si>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</si>
  <si>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</si>
  <si>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</si>
  <si>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</si>
  <si>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</si>
  <si>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</si>
  <si>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</si>
  <si>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</si>
  <si>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</si>
  <si>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</si>
  <si>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</si>
  <si>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</si>
  <si>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</si>
  <si>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</si>
  <si>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</si>
  <si>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</si>
  <si>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</si>
  <si>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</si>
  <si>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</si>
  <si>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</si>
  <si>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</si>
  <si>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</si>
  <si>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</si>
  <si>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</si>
  <si>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</si>
  <si>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</si>
  <si>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</si>
  <si>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</si>
  <si>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</si>
  <si>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</si>
  <si>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</si>
  <si>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</si>
  <si>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</si>
  <si>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</si>
  <si>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</si>
  <si>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</si>
  <si>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</si>
  <si>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</si>
  <si>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</si>
  <si>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</si>
  <si>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</si>
  <si>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</si>
  <si>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</si>
  <si>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</si>
  <si>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</si>
  <si>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</si>
  <si>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</si>
  <si>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</si>
  <si>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</si>
  <si>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</si>
  <si>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</si>
  <si>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</si>
  <si>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</si>
  <si>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</si>
  <si>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</si>
  <si>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</si>
  <si>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</si>
  <si>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</si>
  <si>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</si>
  <si>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</si>
  <si>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</si>
  <si>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</si>
  <si>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</si>
  <si>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</si>
  <si>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</si>
  <si>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</si>
  <si>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</si>
  <si>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</si>
  <si>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</si>
  <si>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</si>
  <si>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</si>
  <si>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</si>
  <si>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</si>
  <si>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</si>
  <si>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</si>
  <si>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</si>
  <si>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</si>
  <si>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</si>
  <si>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</si>
  <si>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</si>
  <si>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</si>
  <si>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</si>
  <si>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</si>
  <si>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</si>
  <si>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</si>
  <si>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</si>
  <si>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</si>
  <si>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</si>
  <si>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</si>
  <si>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</si>
  <si>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</si>
  <si>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</si>
  <si>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</si>
  <si>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</si>
  <si>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</si>
  <si>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</si>
  <si>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</si>
  <si>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</si>
  <si>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</si>
  <si>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</si>
  <si>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</si>
  <si>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</si>
  <si>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</si>
  <si>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</si>
  <si>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</si>
  <si>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</si>
  <si>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</si>
  <si>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</si>
  <si>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</si>
  <si>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</si>
  <si>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</si>
  <si>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</si>
  <si>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</si>
  <si>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</si>
  <si>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</si>
  <si>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</si>
  <si>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</si>
  <si>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</si>
  <si>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</si>
  <si>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</si>
  <si>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</si>
  <si>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</si>
  <si>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</si>
  <si>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</si>
  <si>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</si>
  <si>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</si>
  <si>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</si>
  <si>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</si>
  <si>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</si>
  <si>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</si>
  <si>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</si>
  <si>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</si>
  <si>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</si>
  <si>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</si>
  <si>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</si>
  <si>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</si>
  <si>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</si>
  <si>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</si>
  <si>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</si>
  <si>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</si>
  <si>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</si>
  <si>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</si>
  <si>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</si>
  <si>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</si>
  <si>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</si>
  <si>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</si>
  <si>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</si>
  <si>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</si>
  <si>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</si>
  <si>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</si>
  <si>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</si>
  <si>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</si>
  <si>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</si>
  <si>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</si>
  <si>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</si>
  <si>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</si>
  <si>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</si>
  <si>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</si>
  <si>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</si>
  <si>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</si>
  <si>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</si>
  <si>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</si>
  <si>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</si>
  <si>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</si>
  <si>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</si>
  <si>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</si>
  <si>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</si>
  <si>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</si>
  <si>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</si>
  <si>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</si>
  <si>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</si>
  <si>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</si>
  <si>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</si>
  <si>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</si>
  <si>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</si>
  <si>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</si>
  <si>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</si>
  <si>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</si>
  <si>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</si>
  <si>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</si>
  <si>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</si>
  <si>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</si>
  <si>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</si>
  <si>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</si>
  <si>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</si>
  <si>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</si>
  <si>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</si>
  <si>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</si>
  <si>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</si>
  <si>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</si>
  <si>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</si>
  <si>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</si>
  <si>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</si>
  <si>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</si>
  <si>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</si>
  <si>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</si>
  <si>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</si>
  <si>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</si>
  <si>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</si>
  <si>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</si>
  <si>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</si>
  <si>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</si>
  <si>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</si>
  <si>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</si>
  <si>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</si>
  <si>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</si>
  <si>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</si>
  <si>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</si>
  <si>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</si>
  <si>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</si>
  <si>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</si>
  <si>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</si>
  <si>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</si>
  <si>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</si>
  <si>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</si>
  <si>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</si>
  <si>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</si>
  <si>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</si>
  <si>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</si>
  <si>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</si>
  <si>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</si>
  <si>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</si>
  <si>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</si>
  <si>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</si>
  <si>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</si>
  <si>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</si>
  <si>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</si>
  <si>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</si>
  <si>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</si>
  <si>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</si>
  <si>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</si>
  <si>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</si>
  <si>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</si>
  <si>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</si>
  <si>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</si>
  <si>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</si>
  <si>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</si>
  <si>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</si>
  <si>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</si>
  <si>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</si>
  <si>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</si>
  <si>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</si>
  <si>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</si>
  <si>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</si>
  <si>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</si>
  <si>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</si>
  <si>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</si>
  <si>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</si>
  <si>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</si>
  <si>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</si>
  <si>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</si>
  <si>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</si>
  <si>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</si>
  <si>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</si>
  <si>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</si>
  <si>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</si>
  <si>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</si>
  <si>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</si>
  <si>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</si>
  <si>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</si>
  <si>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</si>
  <si>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</si>
  <si>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</si>
  <si>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</si>
  <si>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</si>
  <si>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</si>
  <si>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</si>
  <si>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</si>
  <si>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</si>
  <si>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</si>
  <si>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</si>
  <si>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</si>
  <si>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</si>
  <si>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</si>
  <si>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</si>
  <si>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</si>
  <si>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</si>
  <si>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</si>
  <si>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</si>
  <si>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</si>
  <si>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</si>
  <si>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</si>
  <si>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</si>
  <si>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</si>
  <si>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</si>
  <si>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</si>
  <si>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</si>
  <si>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</si>
  <si>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</si>
  <si>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</si>
  <si>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</si>
  <si>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</si>
  <si>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</si>
  <si>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</si>
  <si>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</si>
  <si>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</si>
  <si>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</si>
  <si>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</si>
  <si>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</si>
  <si>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</si>
  <si>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</si>
  <si>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</si>
  <si>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</si>
  <si>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</si>
  <si>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</si>
  <si>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</si>
  <si>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</si>
  <si>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</si>
  <si>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</si>
  <si>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</si>
  <si>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</si>
  <si>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</si>
  <si>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</si>
  <si>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</si>
  <si>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</si>
  <si>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</si>
  <si>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</si>
  <si>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</si>
  <si>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</si>
  <si>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</si>
  <si>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</si>
  <si>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</si>
  <si>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</si>
  <si>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</si>
  <si>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</si>
  <si>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</si>
  <si>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</si>
  <si>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</si>
  <si>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</si>
  <si>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</si>
  <si>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</si>
  <si>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</si>
  <si>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</si>
  <si>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</si>
  <si>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</si>
  <si>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</si>
  <si>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</si>
  <si>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</si>
  <si>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</si>
  <si>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</si>
  <si>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</si>
  <si>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</si>
  <si>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</si>
  <si>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</si>
  <si>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</si>
  <si>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</si>
  <si>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</si>
  <si>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</si>
  <si>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</si>
  <si>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</si>
  <si>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</si>
  <si>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</si>
  <si>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</si>
  <si>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</si>
  <si>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</si>
  <si>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</si>
  <si>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</si>
  <si>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</si>
  <si>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</si>
  <si>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</si>
  <si>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</si>
  <si>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</si>
  <si>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</si>
  <si>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</si>
  <si>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</si>
  <si>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</si>
  <si>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</si>
  <si>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</si>
  <si>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</si>
  <si>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</si>
  <si>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</si>
  <si>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</si>
  <si>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</si>
  <si>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</si>
  <si>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</si>
  <si>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</si>
  <si>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</si>
  <si>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</si>
  <si>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</si>
  <si>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</si>
  <si>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</si>
  <si>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</si>
  <si>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</si>
  <si>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</si>
  <si>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</si>
  <si>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</si>
  <si>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</si>
  <si>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</si>
  <si>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</si>
  <si>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</si>
  <si>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</si>
  <si>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</si>
  <si>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</si>
  <si>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</si>
  <si>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</si>
  <si>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</si>
  <si>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</si>
  <si>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</si>
  <si>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</si>
  <si>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</si>
  <si>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</si>
  <si>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</si>
  <si>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</si>
  <si>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</si>
  <si>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</si>
  <si>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</si>
  <si>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</si>
  <si>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</si>
  <si>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</si>
  <si>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</si>
  <si>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</si>
  <si>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</si>
  <si>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</si>
  <si>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</si>
  <si>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</si>
  <si>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</si>
  <si>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</si>
  <si>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</si>
  <si>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</si>
  <si>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</si>
  <si>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</si>
  <si>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</si>
  <si>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</si>
  <si>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</si>
  <si>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</si>
  <si>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</si>
  <si>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</si>
  <si>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</si>
  <si>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</si>
  <si>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</si>
  <si>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</si>
  <si>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</si>
  <si>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</si>
  <si>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</si>
  <si>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</si>
  <si>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</si>
  <si>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</si>
  <si>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</si>
  <si>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</si>
  <si>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</si>
  <si>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</si>
  <si>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</si>
  <si>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</si>
  <si>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</si>
  <si>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</si>
  <si>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</si>
  <si>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</si>
  <si>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</si>
  <si>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</si>
  <si>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</si>
  <si>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</si>
  <si>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</si>
  <si>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</si>
  <si>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</si>
  <si>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</si>
  <si>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</si>
  <si>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</si>
  <si>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</si>
  <si>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</si>
  <si>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</si>
  <si>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</si>
  <si>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</si>
  <si>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</si>
  <si>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</si>
  <si>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</si>
  <si>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</si>
  <si>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</si>
  <si>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</si>
  <si>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</si>
  <si>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</si>
  <si>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</si>
  <si>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</si>
  <si>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</si>
  <si>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</si>
  <si>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</si>
  <si>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</si>
  <si>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</si>
  <si>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</si>
  <si>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</si>
  <si>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</si>
  <si>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</si>
  <si>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</si>
  <si>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</si>
  <si>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</si>
  <si>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</si>
  <si>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</si>
  <si>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</si>
  <si>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</si>
  <si>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</si>
  <si>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</si>
  <si>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</si>
  <si>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</si>
  <si>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</si>
  <si>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</si>
  <si>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</si>
  <si>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</si>
  <si>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</si>
  <si>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</si>
  <si>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</si>
  <si>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</si>
  <si>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</si>
  <si>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</si>
  <si>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</si>
  <si>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</si>
  <si>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</si>
  <si>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</si>
  <si>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</si>
  <si>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</si>
  <si>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</si>
  <si>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</si>
  <si>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</si>
  <si>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</si>
  <si>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</si>
  <si>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</si>
  <si>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</si>
  <si>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</si>
  <si>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</si>
  <si>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</si>
  <si>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</si>
  <si>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</si>
  <si>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</si>
  <si>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</si>
  <si>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</si>
  <si>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</si>
  <si>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</si>
  <si>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</si>
  <si>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</si>
  <si>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</si>
  <si>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</si>
  <si>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</si>
  <si>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</si>
  <si>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</si>
  <si>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</si>
  <si>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</si>
  <si>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</si>
  <si>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</si>
  <si>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</si>
  <si>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</si>
  <si>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</si>
  <si>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</si>
  <si>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</si>
  <si>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</si>
  <si>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</si>
  <si>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</si>
  <si>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</si>
  <si>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</si>
  <si>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</si>
  <si>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</si>
  <si>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</si>
  <si>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</si>
  <si>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</si>
  <si>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</si>
  <si>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</si>
  <si>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</si>
  <si>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</si>
  <si>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</si>
  <si>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</si>
  <si>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</si>
  <si>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</si>
  <si>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</si>
  <si>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</si>
  <si>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</si>
  <si>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</si>
  <si>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</si>
  <si>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</si>
  <si>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</si>
  <si>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</si>
  <si>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</si>
  <si>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</si>
  <si>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</si>
  <si>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</si>
  <si>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</si>
  <si>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</si>
  <si>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</si>
  <si>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</si>
  <si>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</si>
  <si>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</si>
  <si>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</si>
  <si>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</si>
  <si>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</si>
  <si>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</si>
  <si>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</si>
  <si>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</si>
  <si>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</si>
  <si>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</si>
  <si>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</si>
  <si>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</si>
  <si>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</si>
  <si>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</si>
  <si>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</si>
  <si>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</si>
  <si>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</si>
  <si>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</si>
  <si>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</si>
  <si>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</si>
  <si>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</si>
  <si>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</si>
  <si>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</si>
  <si>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</si>
  <si>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</si>
  <si>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</si>
  <si>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</si>
  <si>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</si>
  <si>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</si>
  <si>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</si>
  <si>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</si>
  <si>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</si>
  <si>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</si>
  <si>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</si>
  <si>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</si>
  <si>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</si>
  <si>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</si>
  <si>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</si>
  <si>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</si>
  <si>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</si>
  <si>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</si>
  <si>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</si>
  <si>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</si>
  <si>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</si>
  <si>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</si>
  <si>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</si>
  <si>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</si>
  <si>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</si>
  <si>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</si>
  <si>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</si>
  <si>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</si>
  <si>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</si>
  <si>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</si>
  <si>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</si>
  <si>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</si>
  <si>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</si>
  <si>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</si>
  <si>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</si>
  <si>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</si>
  <si>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</si>
  <si>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</si>
  <si>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</si>
  <si>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</si>
  <si>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</si>
  <si>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</si>
  <si>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</si>
  <si>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</si>
  <si>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</si>
  <si>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</si>
  <si>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</si>
  <si>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</si>
  <si>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</si>
  <si>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</si>
  <si>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</si>
  <si>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</si>
  <si>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</si>
  <si>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</si>
  <si>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</si>
  <si>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</si>
  <si>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</si>
  <si>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</si>
  <si>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</si>
  <si>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</si>
  <si>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</si>
  <si>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</si>
  <si>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</si>
  <si>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</si>
  <si>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</si>
  <si>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</si>
  <si>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</si>
  <si>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</si>
  <si>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</si>
  <si>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</si>
  <si>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</si>
  <si>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</si>
  <si>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</si>
  <si>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</si>
  <si>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</si>
  <si>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</si>
  <si>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</si>
  <si>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</si>
  <si>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</si>
  <si>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</si>
  <si>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</si>
  <si>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</si>
  <si>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</si>
  <si>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</si>
  <si>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</si>
  <si>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</si>
  <si>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</si>
  <si>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</si>
  <si>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</si>
  <si>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</si>
  <si>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</si>
  <si>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</si>
  <si>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</si>
  <si>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</si>
  <si>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</si>
  <si>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</si>
  <si>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</si>
  <si>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</si>
  <si>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</si>
  <si>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</si>
  <si>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</si>
  <si>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</si>
  <si>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</si>
  <si>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</si>
  <si>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</si>
  <si>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</si>
  <si>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</si>
  <si>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</si>
  <si>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</si>
  <si>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</si>
  <si>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</si>
  <si>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</si>
  <si>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</si>
  <si>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</si>
  <si>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</si>
  <si>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</si>
  <si>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</si>
  <si>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</si>
  <si>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</si>
  <si>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</si>
  <si>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</si>
  <si>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</si>
  <si>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</si>
  <si>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</si>
  <si>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</si>
  <si>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</si>
  <si>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</si>
  <si>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</si>
  <si>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</si>
  <si>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</si>
  <si>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</si>
  <si>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</si>
  <si>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</si>
  <si>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</si>
  <si>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</si>
  <si>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</si>
  <si>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</si>
  <si>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</si>
  <si>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</si>
  <si>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</si>
  <si>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</si>
  <si>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</si>
  <si>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</si>
  <si>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</si>
  <si>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</si>
  <si>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</si>
  <si>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</si>
  <si>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</si>
  <si>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</si>
  <si>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</si>
  <si>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</si>
  <si>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</si>
  <si>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</si>
  <si>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</si>
  <si>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</si>
  <si>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</si>
  <si>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</si>
  <si>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</si>
  <si>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</si>
  <si>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</si>
  <si>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</si>
  <si>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</si>
  <si>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</si>
  <si>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</si>
  <si>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</si>
  <si>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</si>
  <si>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</si>
  <si>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</si>
  <si>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</si>
  <si>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</si>
  <si>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</si>
  <si>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</si>
  <si>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</si>
  <si>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</si>
  <si>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</si>
  <si>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</si>
  <si>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</si>
  <si>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</si>
  <si>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</si>
  <si>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</si>
  <si>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</si>
  <si>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</si>
  <si>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</si>
  <si>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</si>
  <si>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</si>
  <si>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</si>
  <si>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</si>
  <si>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</si>
  <si>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</si>
  <si>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</si>
  <si>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</si>
  <si>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</si>
  <si>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</si>
  <si>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</si>
  <si>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</si>
  <si>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</si>
  <si>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</si>
  <si>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</si>
  <si>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</si>
  <si>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</si>
  <si>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</si>
  <si>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</si>
  <si>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</si>
  <si>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</si>
  <si>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</si>
  <si>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</si>
  <si>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</si>
  <si>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</si>
  <si>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</si>
  <si>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</si>
  <si>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</si>
  <si>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</si>
  <si>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</si>
  <si>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</si>
  <si>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</si>
  <si>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</si>
  <si>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</si>
  <si>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</si>
  <si>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</si>
  <si>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</si>
  <si>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</si>
  <si>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</si>
  <si>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</si>
  <si>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</si>
  <si>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</si>
  <si>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</si>
  <si>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</si>
  <si>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</si>
  <si>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</si>
  <si>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</si>
  <si>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</si>
  <si>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</si>
  <si>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</si>
  <si>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</si>
  <si>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</si>
  <si>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</si>
  <si>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</si>
  <si>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</si>
  <si>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</si>
  <si>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</si>
  <si>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</si>
  <si>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</si>
  <si>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</si>
  <si>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</si>
  <si>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</si>
  <si>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</si>
  <si>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</si>
  <si>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</si>
  <si>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</si>
  <si>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</si>
  <si>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</si>
  <si>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</si>
  <si>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</si>
  <si>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</si>
  <si>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</si>
  <si>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</si>
  <si>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</si>
  <si>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</si>
  <si>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</si>
  <si>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</si>
  <si>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</si>
  <si>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</si>
  <si>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</si>
  <si>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</si>
  <si>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</si>
  <si>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</si>
  <si>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</si>
  <si>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</si>
  <si>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</si>
  <si>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</si>
  <si>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</si>
  <si>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</si>
  <si>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</si>
  <si>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</si>
  <si>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</si>
  <si>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</si>
  <si>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</si>
  <si>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</si>
  <si>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</si>
  <si>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</si>
  <si>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</si>
  <si>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</si>
  <si>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</si>
  <si>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</si>
  <si>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</si>
  <si>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</si>
  <si>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</si>
  <si>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</si>
  <si>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</si>
  <si>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</si>
  <si>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</si>
  <si>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</si>
  <si>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</si>
  <si>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</si>
  <si>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</si>
  <si>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</si>
  <si>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</si>
  <si>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</si>
  <si>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</si>
  <si>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</si>
  <si>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</si>
  <si>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</si>
  <si>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</si>
  <si>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</si>
  <si>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</si>
  <si>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</si>
  <si>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</si>
  <si>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</si>
  <si>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</si>
  <si>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</si>
  <si>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</si>
  <si>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</si>
  <si>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</si>
  <si>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</si>
  <si>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</si>
  <si>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</si>
  <si>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</si>
  <si>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</si>
  <si>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</si>
  <si>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</si>
  <si>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</si>
  <si>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</si>
  <si>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</si>
  <si>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</si>
  <si>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</si>
  <si>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</si>
  <si>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</si>
  <si>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</si>
  <si>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</si>
  <si>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</si>
  <si>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</si>
  <si>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</si>
  <si>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</si>
  <si>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</si>
  <si>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</si>
  <si>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</si>
  <si>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</si>
  <si>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</si>
  <si>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</si>
  <si>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</si>
  <si>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</si>
  <si>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</si>
  <si>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</si>
  <si>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</si>
  <si>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</si>
  <si>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</si>
  <si>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</si>
  <si>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</si>
  <si>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</si>
  <si>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</si>
  <si>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</si>
  <si>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</si>
  <si>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</si>
  <si>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</si>
  <si>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</si>
  <si>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</si>
  <si>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</si>
  <si>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</si>
  <si>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</si>
  <si>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</si>
  <si>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</si>
  <si>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</si>
  <si>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</si>
  <si>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</si>
  <si>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</si>
  <si>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</si>
  <si>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</si>
  <si>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</si>
  <si>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</si>
  <si>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</si>
  <si>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</si>
  <si>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</si>
  <si>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</si>
  <si>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</si>
  <si>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</si>
  <si>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</si>
  <si>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</si>
  <si>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</si>
  <si>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</si>
  <si>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</si>
  <si>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</si>
  <si>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</si>
  <si>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</si>
  <si>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</si>
  <si>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</si>
  <si>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</si>
  <si>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</si>
  <si>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</si>
  <si>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</si>
  <si>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</si>
  <si>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</si>
  <si>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</si>
  <si>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</si>
  <si>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</si>
  <si>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</si>
  <si>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</si>
  <si>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</si>
  <si>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</si>
  <si>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</si>
  <si>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</si>
  <si>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</si>
  <si>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</si>
  <si>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</si>
  <si>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</si>
  <si>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</si>
  <si>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</si>
  <si>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</si>
  <si>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</si>
  <si>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</si>
  <si>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</si>
  <si>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</si>
  <si>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</si>
  <si>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</si>
  <si>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</si>
  <si>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</si>
  <si>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</si>
  <si>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</si>
  <si>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</si>
  <si>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</si>
  <si>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</si>
  <si>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</si>
  <si>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</si>
  <si>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</si>
  <si>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</si>
  <si>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</si>
  <si>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</si>
  <si>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</si>
  <si>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</si>
  <si>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</si>
  <si>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</si>
  <si>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</si>
  <si>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</si>
  <si>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</si>
  <si>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</si>
  <si>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</si>
  <si>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</si>
  <si>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</si>
  <si>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</si>
  <si>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</si>
  <si>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</si>
  <si>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</si>
  <si>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</si>
  <si>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</si>
  <si>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</si>
  <si>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</si>
  <si>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</si>
  <si>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</si>
  <si>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</si>
  <si>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</si>
  <si>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</si>
  <si>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</si>
  <si>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</si>
  <si>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</si>
  <si>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</si>
  <si>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</si>
  <si>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</si>
  <si>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</si>
  <si>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</si>
  <si>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</si>
  <si>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</si>
  <si>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</si>
  <si>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</si>
  <si>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</si>
  <si>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</si>
  <si>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</si>
  <si>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</si>
  <si>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</si>
  <si>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</si>
  <si>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</si>
  <si>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</si>
  <si>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</si>
  <si>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</si>
  <si>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</si>
  <si>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</si>
  <si>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</si>
  <si>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</si>
  <si>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</si>
  <si>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</si>
  <si>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</si>
  <si>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</si>
  <si>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</si>
  <si>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</si>
  <si>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</si>
  <si>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</si>
  <si>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</si>
  <si>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</si>
  <si>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</si>
  <si>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</si>
  <si>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</si>
  <si>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</si>
  <si>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</si>
  <si>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</si>
  <si>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</si>
  <si>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</si>
  <si>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</si>
  <si>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</si>
  <si>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</si>
  <si>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</si>
  <si>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</si>
  <si>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</si>
  <si>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</si>
  <si>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</si>
  <si>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</si>
  <si>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</si>
  <si>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</si>
  <si>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</si>
  <si>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</si>
  <si>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</si>
  <si>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</si>
  <si>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</si>
  <si>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</si>
  <si>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</si>
  <si>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</si>
  <si>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</si>
  <si>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</si>
  <si>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</si>
  <si>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</si>
  <si>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</si>
  <si>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</si>
  <si>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</si>
  <si>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</si>
  <si>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</si>
  <si>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</si>
  <si>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</si>
  <si>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</si>
  <si>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</si>
  <si>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</si>
  <si>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</si>
  <si>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</si>
  <si>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</si>
  <si>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</si>
  <si>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</si>
  <si>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</si>
  <si>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</si>
  <si>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</si>
  <si>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</si>
  <si>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</si>
  <si>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</si>
  <si>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</si>
  <si>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</si>
  <si>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</si>
  <si>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</si>
  <si>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</si>
  <si>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</si>
  <si>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</si>
  <si>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</si>
  <si>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</si>
  <si>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</si>
  <si>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</si>
  <si>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</si>
  <si>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</si>
  <si>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</si>
  <si>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</si>
  <si>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</si>
  <si>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</si>
  <si>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</si>
  <si>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</si>
  <si>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</si>
  <si>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</si>
  <si>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</si>
  <si>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</si>
  <si>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</si>
  <si>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</si>
  <si>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</si>
  <si>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</si>
  <si>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</si>
  <si>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</si>
  <si>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</si>
  <si>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</si>
  <si>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</si>
  <si>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</si>
  <si>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</si>
  <si>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</si>
  <si>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</si>
  <si>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</si>
  <si>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</si>
  <si>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</si>
  <si>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</si>
  <si>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</si>
  <si>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</si>
  <si>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</si>
  <si>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</si>
  <si>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</si>
  <si>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</si>
  <si>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</si>
  <si>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</si>
  <si>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</si>
  <si>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</si>
  <si>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</si>
  <si>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</si>
  <si>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</si>
  <si>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</si>
  <si>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</si>
  <si>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</si>
  <si>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</si>
  <si>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</si>
  <si>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</si>
  <si>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</si>
  <si>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</si>
  <si>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</si>
  <si>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</si>
  <si>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</si>
  <si>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</si>
  <si>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</si>
  <si>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</si>
  <si>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</si>
  <si>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</si>
  <si>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</si>
  <si>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</si>
  <si>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</si>
  <si>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</si>
  <si>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</si>
  <si>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</si>
  <si>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</si>
  <si>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</si>
  <si>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</si>
  <si>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</si>
  <si>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</si>
  <si>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</si>
  <si>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</si>
  <si>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</si>
  <si>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</si>
  <si>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</si>
  <si>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</si>
  <si>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</si>
  <si>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</si>
  <si>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</si>
  <si>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</si>
  <si>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</si>
  <si>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</si>
  <si>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</si>
  <si>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</si>
  <si>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</si>
  <si>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</si>
  <si>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</si>
  <si>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</si>
  <si>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</si>
  <si>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</si>
  <si>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</si>
  <si>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</si>
  <si>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</si>
  <si>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</si>
  <si>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</si>
  <si>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</si>
  <si>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</si>
  <si>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</si>
  <si>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</si>
  <si>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</si>
  <si>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</si>
  <si>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</si>
  <si>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</si>
  <si>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</si>
  <si>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</si>
  <si>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</si>
  <si>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</si>
  <si>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</si>
  <si>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</si>
  <si>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</si>
  <si>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</si>
  <si>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</si>
  <si>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</si>
  <si>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</si>
  <si>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</si>
  <si>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</si>
  <si>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</si>
  <si>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</si>
  <si>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</si>
  <si>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</si>
  <si>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</si>
  <si>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</si>
  <si>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</si>
  <si>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</si>
  <si>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</si>
  <si>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</si>
  <si>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</si>
  <si>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</si>
  <si>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</si>
  <si>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</si>
  <si>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</si>
  <si>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</si>
  <si>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</si>
  <si>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</si>
  <si>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</si>
  <si>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</si>
  <si>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</si>
  <si>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</si>
  <si>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</si>
  <si>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</si>
  <si>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</si>
  <si>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</si>
  <si>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</si>
  <si>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</si>
  <si>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</si>
  <si>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</si>
  <si>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</si>
  <si>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</si>
  <si>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</si>
  <si>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</si>
  <si>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</si>
  <si>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</si>
  <si>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</si>
  <si>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</si>
  <si>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</si>
  <si>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</si>
  <si>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</si>
  <si>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</si>
  <si>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</si>
  <si>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</si>
  <si>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</si>
  <si>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</si>
  <si>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</si>
  <si>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</si>
  <si>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</si>
  <si>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</si>
  <si>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</si>
  <si>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</si>
  <si>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</si>
  <si>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</si>
  <si>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</si>
  <si>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</si>
  <si>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</si>
  <si>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</si>
  <si>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</si>
  <si>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</si>
  <si>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</si>
  <si>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</si>
  <si>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</si>
  <si>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</si>
  <si>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</si>
  <si>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</si>
  <si>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</si>
  <si>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</si>
  <si>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</si>
  <si>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</si>
  <si>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</si>
  <si>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</si>
  <si>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</si>
  <si>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</si>
  <si>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</si>
  <si>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</si>
  <si>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</si>
  <si>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</si>
  <si>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</si>
  <si>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</si>
  <si>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</si>
  <si>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</si>
  <si>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</si>
  <si>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</si>
  <si>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</si>
  <si>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</si>
  <si>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</si>
  <si>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</si>
  <si>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</si>
  <si>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</si>
  <si>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</si>
  <si>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</si>
  <si>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</si>
  <si>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</si>
  <si>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</si>
  <si>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</si>
  <si>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</si>
  <si>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</si>
  <si>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</si>
  <si>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</si>
  <si>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</si>
  <si>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</si>
  <si>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</si>
  <si>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</si>
  <si>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</si>
  <si>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</si>
  <si>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</si>
  <si>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</si>
  <si>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</si>
  <si>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</si>
  <si>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</si>
  <si>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</si>
  <si>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</si>
  <si>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</si>
  <si>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</si>
  <si>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</si>
  <si>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</si>
  <si>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</si>
  <si>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</si>
  <si>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</si>
  <si>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</si>
  <si>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</si>
  <si>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</si>
  <si>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</si>
  <si>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</si>
  <si>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</si>
  <si>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</si>
  <si>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</si>
  <si>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</si>
  <si>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</si>
  <si>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</si>
  <si>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</si>
  <si>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</si>
  <si>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</si>
  <si>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</si>
  <si>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</si>
  <si>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</si>
  <si>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</si>
  <si>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</si>
  <si>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</si>
  <si>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</si>
  <si>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</si>
  <si>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</si>
  <si>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</si>
  <si>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</si>
  <si>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</si>
  <si>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</si>
  <si>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</si>
  <si>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</si>
  <si>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</si>
  <si>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</si>
  <si>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</si>
  <si>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</si>
  <si>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</si>
  <si>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</si>
  <si>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</si>
  <si>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</si>
  <si>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</si>
  <si>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</si>
  <si>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</si>
  <si>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</si>
  <si>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</si>
  <si>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</si>
  <si>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</si>
  <si>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</si>
  <si>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</si>
  <si>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</si>
  <si>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</si>
  <si>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</si>
  <si>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</si>
  <si>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</si>
  <si>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</si>
  <si>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</si>
  <si>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</si>
  <si>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</si>
  <si>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</si>
  <si>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</si>
  <si>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</si>
  <si>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</si>
  <si>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</si>
  <si>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</si>
  <si>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</si>
  <si>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</si>
  <si>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</si>
  <si>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</si>
  <si>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</si>
  <si>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</si>
  <si>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</si>
  <si>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</si>
  <si>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</si>
  <si>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</si>
  <si>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</si>
  <si>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</si>
  <si>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</si>
  <si>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</si>
  <si>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</si>
  <si>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</si>
  <si>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</si>
  <si>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</si>
  <si>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</si>
  <si>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</si>
  <si>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</si>
  <si>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</si>
  <si>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</si>
  <si>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</si>
  <si>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</si>
  <si>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</si>
  <si>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</si>
  <si>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</si>
  <si>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</si>
  <si>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</si>
  <si>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</si>
  <si>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</si>
  <si>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</si>
  <si>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</si>
  <si>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</si>
  <si>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</si>
  <si>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</si>
  <si>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</si>
  <si>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</si>
  <si>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</si>
  <si>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</si>
  <si>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</si>
  <si>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</si>
  <si>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</si>
  <si>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</si>
  <si>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</si>
  <si>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</si>
  <si>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</si>
  <si>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</si>
  <si>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</si>
  <si>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</si>
  <si>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</si>
  <si>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</si>
  <si>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</si>
  <si>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</si>
  <si>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</si>
  <si>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</si>
  <si>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</si>
  <si>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</si>
  <si>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</si>
  <si>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</si>
  <si>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</si>
  <si>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</si>
  <si>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</si>
  <si>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</si>
  <si>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</si>
  <si>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</si>
  <si>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</si>
  <si>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</si>
  <si>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</si>
  <si>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</si>
  <si>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</si>
  <si>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</si>
  <si>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</si>
  <si>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</si>
  <si>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</si>
  <si>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</si>
  <si>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</si>
  <si>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</si>
  <si>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</si>
  <si>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</si>
  <si>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</si>
  <si>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</si>
  <si>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</si>
  <si>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</si>
  <si>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</si>
  <si>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</si>
  <si>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</si>
  <si>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</si>
  <si>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</si>
  <si>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</si>
  <si>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</si>
  <si>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</si>
  <si>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</si>
  <si>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</si>
  <si>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</si>
  <si>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</si>
  <si>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</si>
  <si>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</si>
  <si>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</si>
  <si>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</si>
  <si>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</si>
  <si>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</si>
  <si>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</si>
  <si>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</si>
  <si>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</si>
  <si>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</si>
  <si>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</si>
  <si>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</si>
  <si>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</si>
  <si>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</si>
  <si>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</si>
  <si>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</si>
  <si>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</si>
  <si>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</si>
  <si>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</si>
  <si>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</si>
  <si>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</si>
  <si>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</si>
  <si>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</si>
  <si>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</si>
  <si>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</si>
  <si>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</si>
  <si>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</si>
  <si>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</si>
  <si>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</si>
  <si>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</si>
  <si>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</si>
  <si>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</si>
  <si>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</si>
  <si>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</si>
  <si>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</si>
  <si>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</si>
  <si>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</si>
  <si>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</si>
  <si>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</si>
  <si>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</si>
  <si>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</si>
  <si>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</si>
  <si>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</si>
  <si>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</si>
  <si>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</si>
  <si>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</si>
  <si>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</si>
  <si>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</si>
  <si>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</si>
  <si>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</si>
  <si>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</si>
  <si>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</si>
  <si>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</si>
  <si>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</si>
  <si>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</si>
  <si>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</si>
  <si>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</si>
  <si>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</si>
  <si>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</si>
  <si>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</si>
  <si>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</si>
  <si>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</si>
  <si>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</si>
  <si>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</si>
  <si>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</si>
  <si>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</si>
  <si>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</si>
  <si>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</si>
  <si>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</si>
  <si>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</si>
  <si>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</si>
  <si>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</si>
  <si>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</si>
  <si>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</si>
  <si>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</si>
  <si>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</si>
  <si>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</si>
  <si>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</si>
  <si>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</si>
  <si>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</si>
  <si>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</si>
  <si>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</si>
  <si>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</si>
  <si>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</si>
  <si>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</si>
  <si>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</si>
  <si>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</si>
  <si>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</si>
  <si>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</si>
  <si>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</si>
  <si>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</si>
  <si>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</si>
  <si>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</si>
  <si>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</si>
  <si>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</si>
  <si>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</si>
  <si>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</si>
  <si>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</si>
  <si>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</si>
  <si>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</si>
  <si>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</si>
  <si>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</si>
  <si>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</si>
  <si>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</si>
  <si>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</si>
  <si>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</si>
  <si>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</si>
  <si>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</si>
  <si>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</si>
  <si>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</si>
  <si>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</si>
  <si>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</si>
  <si>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</si>
  <si>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</si>
  <si>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</si>
  <si>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</si>
  <si>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</si>
  <si>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</si>
  <si>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</si>
  <si>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</si>
  <si>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</si>
  <si>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</si>
  <si>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</si>
  <si>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</si>
  <si>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</si>
  <si>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</si>
  <si>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</si>
  <si>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</si>
  <si>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</si>
  <si>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</si>
  <si>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</si>
  <si>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</si>
  <si>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</si>
  <si>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</si>
  <si>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</si>
  <si>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</si>
  <si>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</si>
  <si>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</si>
  <si>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</si>
  <si>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</si>
  <si>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</si>
  <si>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</si>
  <si>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</si>
  <si>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</si>
  <si>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</si>
  <si>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</si>
  <si>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</si>
  <si>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</si>
  <si>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</si>
  <si>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</si>
  <si>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</si>
  <si>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</si>
  <si>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</si>
  <si>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</si>
  <si>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</si>
  <si>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</si>
  <si>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</si>
  <si>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</si>
  <si>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</si>
  <si>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</si>
  <si>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</si>
  <si>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</si>
  <si>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</si>
  <si>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</si>
  <si>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</si>
  <si>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</si>
  <si>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</si>
  <si>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</si>
  <si>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</si>
  <si>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</si>
  <si>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</si>
  <si>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</si>
  <si>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</si>
  <si>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</si>
  <si>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</si>
  <si>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</si>
  <si>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</si>
  <si>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</si>
  <si>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</si>
  <si>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</si>
  <si>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</si>
  <si>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</si>
  <si>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</si>
  <si>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</si>
  <si>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</si>
  <si>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</si>
  <si>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</si>
  <si>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</si>
  <si>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</si>
  <si>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</si>
  <si>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</si>
  <si>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</si>
  <si>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</si>
  <si>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</si>
  <si>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</si>
  <si>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</si>
  <si>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</si>
  <si>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</si>
  <si>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</si>
  <si>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</si>
  <si>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</si>
  <si>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</si>
  <si>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</si>
  <si>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</si>
  <si>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</si>
  <si>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</si>
  <si>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</si>
  <si>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</si>
  <si>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</si>
  <si>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</si>
  <si>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</si>
  <si>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</si>
  <si>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</si>
  <si>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</si>
  <si>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</si>
  <si>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</si>
  <si>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</si>
  <si>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</si>
  <si>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</si>
  <si>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</si>
  <si>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</si>
  <si>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</si>
  <si>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</si>
  <si>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</si>
  <si>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</si>
  <si>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</si>
  <si>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</si>
  <si>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</si>
  <si>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</si>
  <si>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</si>
  <si>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</si>
  <si>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</si>
  <si>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</si>
  <si>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</si>
  <si>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</si>
  <si>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</si>
  <si>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</si>
  <si>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</si>
  <si>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</si>
  <si>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</si>
  <si>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</si>
  <si>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</si>
  <si>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</si>
  <si>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</si>
  <si>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</si>
  <si>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</si>
  <si>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</si>
  <si>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</si>
  <si>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</si>
  <si>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</si>
  <si>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</si>
  <si>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</si>
  <si>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</si>
  <si>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</si>
  <si>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</si>
  <si>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</si>
  <si>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</si>
  <si>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</si>
  <si>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</si>
  <si>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</si>
  <si>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</si>
  <si>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</si>
  <si>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</si>
  <si>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</si>
  <si>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</si>
  <si>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</si>
  <si>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</si>
  <si>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</si>
  <si>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</si>
  <si>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</si>
  <si>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</si>
  <si>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</si>
  <si>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</si>
  <si>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</si>
  <si>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</si>
  <si>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</si>
  <si>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</si>
  <si>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</si>
  <si>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</si>
  <si>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</si>
  <si>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</si>
  <si>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</si>
  <si>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</si>
  <si>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</si>
  <si>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</si>
  <si>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</si>
  <si>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</si>
  <si>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</si>
  <si>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</si>
  <si>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</si>
  <si>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</si>
  <si>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</si>
  <si>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</si>
  <si>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</si>
  <si>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</si>
  <si>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</si>
  <si>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</si>
  <si>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</si>
  <si>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</si>
  <si>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</si>
  <si>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</si>
  <si>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</si>
  <si>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</si>
  <si>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</si>
  <si>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</si>
  <si>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</si>
  <si>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</si>
  <si>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</si>
  <si>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</si>
  <si>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</si>
  <si>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</si>
  <si>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</si>
  <si>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</si>
  <si>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</si>
  <si>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</si>
  <si>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</si>
  <si>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</si>
  <si>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</si>
  <si>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</si>
  <si>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</si>
  <si>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</si>
  <si>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</si>
  <si>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</si>
  <si>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</si>
  <si>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</si>
  <si>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</si>
  <si>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</si>
  <si>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</si>
  <si>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</si>
  <si>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</si>
  <si>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</si>
  <si>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</si>
  <si>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</si>
  <si>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</si>
  <si>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</si>
  <si>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</si>
  <si>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</si>
  <si>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</si>
  <si>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</si>
  <si>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</si>
  <si>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</si>
  <si>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</si>
  <si>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</si>
  <si>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</si>
  <si>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</si>
  <si>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</si>
  <si>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</si>
  <si>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</si>
  <si>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</si>
  <si>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</si>
  <si>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</si>
  <si>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</si>
  <si>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</si>
  <si>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</si>
  <si>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</si>
  <si>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</si>
  <si>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</si>
  <si>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</si>
  <si>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</si>
  <si>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</si>
  <si>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</si>
  <si>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</si>
  <si>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</si>
  <si>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</si>
  <si>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</si>
  <si>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</si>
  <si>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</si>
  <si>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</si>
  <si>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</si>
  <si>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</si>
  <si>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</si>
  <si>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</si>
  <si>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</si>
  <si>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</si>
  <si>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</si>
  <si>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</si>
  <si>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</si>
  <si>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</si>
  <si>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</si>
  <si>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</si>
  <si>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</si>
  <si>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</si>
  <si>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</si>
  <si>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</si>
  <si>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</si>
  <si>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</si>
  <si>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</si>
  <si>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</si>
  <si>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</si>
  <si>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</si>
  <si>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</si>
  <si>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</si>
  <si>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</si>
  <si>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</si>
  <si>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</si>
  <si>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</si>
  <si>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</si>
  <si>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</si>
  <si>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</si>
  <si>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</si>
  <si>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</si>
  <si>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</si>
  <si>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</si>
  <si>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</si>
  <si>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</si>
  <si>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</si>
  <si>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</si>
  <si>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</si>
  <si>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</si>
  <si>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</si>
  <si>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</si>
  <si>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</si>
  <si>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</si>
  <si>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</si>
  <si>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</si>
  <si>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</si>
  <si>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</si>
  <si>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</si>
  <si>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</si>
  <si>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</si>
  <si>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</si>
  <si>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</si>
  <si>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</si>
  <si>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</si>
  <si>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</si>
  <si>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</si>
  <si>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</si>
  <si>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</si>
  <si>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</si>
  <si>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</si>
  <si>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</si>
  <si>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</si>
  <si>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</si>
  <si>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</si>
  <si>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</si>
  <si>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</si>
  <si>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</si>
  <si>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</si>
  <si>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</si>
  <si>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</si>
  <si>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</si>
  <si>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</si>
  <si>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</si>
  <si>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</si>
  <si>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</si>
  <si>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</si>
  <si>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</si>
  <si>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</si>
  <si>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</si>
  <si>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</si>
  <si>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</si>
  <si>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</si>
  <si>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</si>
  <si>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</si>
  <si>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</si>
  <si>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</si>
  <si>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</si>
  <si>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</si>
  <si>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</si>
  <si>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</si>
  <si>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</si>
  <si>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</si>
  <si>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</si>
  <si>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</si>
  <si>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</si>
  <si>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</si>
  <si>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</si>
  <si>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</si>
  <si>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</si>
  <si>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</si>
  <si>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</si>
  <si>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</si>
  <si>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</si>
  <si>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</si>
  <si>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</si>
  <si>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</si>
  <si>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</si>
  <si>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</si>
  <si>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</si>
  <si>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</si>
  <si>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</si>
  <si>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</si>
  <si>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</si>
  <si>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</si>
  <si>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</si>
  <si>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</si>
  <si>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</si>
  <si>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</si>
  <si>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</si>
  <si>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</si>
  <si>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</si>
  <si>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</si>
  <si>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</si>
  <si>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</si>
  <si>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</si>
  <si>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</si>
  <si>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</si>
  <si>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</si>
  <si>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</si>
  <si>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</si>
  <si>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</si>
  <si>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</si>
  <si>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</si>
  <si>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</si>
  <si>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</si>
  <si>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</si>
  <si>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</si>
  <si>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</si>
  <si>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</si>
  <si>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</si>
  <si>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</si>
  <si>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</si>
  <si>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</si>
  <si>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</si>
  <si>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</si>
  <si>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</si>
  <si>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</si>
  <si>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</si>
  <si>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</si>
  <si>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</si>
  <si>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</si>
  <si>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</si>
  <si>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</si>
  <si>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</si>
  <si>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</si>
  <si>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</si>
  <si>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</si>
  <si>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</si>
  <si>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</si>
  <si>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</si>
  <si>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</si>
  <si>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</si>
  <si>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</si>
  <si>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</si>
  <si>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</si>
  <si>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</si>
  <si>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</si>
  <si>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</si>
  <si>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</si>
  <si>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</si>
  <si>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</si>
  <si>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</si>
  <si>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</si>
  <si>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</si>
  <si>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</si>
  <si>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</si>
  <si>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</si>
  <si>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</si>
  <si>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</si>
  <si>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</si>
  <si>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</si>
  <si>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</si>
  <si>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</si>
  <si>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</si>
  <si>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</si>
  <si>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</si>
  <si>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</si>
  <si>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</si>
  <si>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</si>
  <si>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</si>
  <si>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</si>
  <si>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</si>
  <si>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</si>
  <si>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</si>
  <si>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</si>
  <si>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</si>
  <si>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</si>
  <si>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</si>
  <si>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</si>
  <si>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</si>
  <si>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</si>
  <si>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</si>
  <si>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</si>
  <si>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</si>
  <si>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</si>
  <si>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</si>
  <si>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</si>
  <si>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</si>
  <si>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</si>
  <si>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</si>
  <si>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</si>
  <si>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</si>
  <si>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</si>
  <si>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</si>
  <si>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</si>
  <si>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</si>
  <si>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</si>
  <si>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</si>
  <si>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</si>
  <si>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</si>
  <si>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</si>
  <si>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</si>
  <si>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</si>
  <si>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</si>
  <si>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</si>
  <si>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</si>
  <si>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</si>
  <si>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</si>
  <si>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</si>
  <si>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</si>
  <si>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</si>
  <si>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</si>
  <si>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</si>
  <si>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</si>
  <si>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</si>
  <si>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</si>
  <si>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</si>
  <si>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</si>
  <si>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</si>
  <si>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</si>
  <si>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</si>
  <si>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</si>
  <si>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</si>
  <si>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</si>
  <si>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</si>
  <si>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</si>
  <si>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</si>
  <si>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</si>
  <si>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</si>
  <si>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</si>
  <si>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</si>
  <si>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</si>
  <si>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</si>
  <si>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</si>
  <si>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</si>
  <si>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</si>
  <si>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</si>
  <si>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</si>
  <si>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</si>
  <si>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</si>
  <si>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</si>
  <si>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</si>
  <si>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</si>
  <si>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</si>
  <si>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</si>
  <si>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</si>
  <si>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</si>
  <si>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</si>
  <si>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</si>
  <si>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</si>
  <si>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</si>
  <si>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</si>
  <si>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</si>
  <si>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</si>
  <si>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</si>
  <si>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</si>
  <si>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</si>
  <si>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</si>
  <si>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</si>
  <si>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</si>
  <si>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</si>
  <si>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</si>
  <si>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</si>
  <si>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</si>
  <si>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</si>
  <si>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</si>
  <si>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</si>
  <si>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</si>
  <si>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</si>
  <si>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</si>
  <si>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</si>
  <si>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</si>
  <si>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</si>
  <si>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</si>
  <si>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</si>
  <si>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</si>
  <si>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</si>
  <si>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</si>
  <si>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</si>
  <si>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</si>
  <si>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</si>
  <si>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</si>
  <si>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</si>
  <si>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</si>
  <si>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</si>
  <si>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</si>
  <si>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</si>
  <si>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</si>
  <si>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</si>
  <si>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</si>
  <si>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</si>
  <si>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</si>
  <si>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</si>
  <si>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</si>
  <si>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</si>
  <si>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</si>
  <si>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</si>
  <si>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</si>
  <si>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</si>
  <si>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</si>
  <si>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</si>
  <si>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</si>
  <si>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</si>
  <si>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</si>
  <si>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</si>
  <si>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</si>
  <si>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</si>
  <si>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</si>
  <si>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</si>
  <si>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</si>
  <si>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</si>
  <si>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</si>
  <si>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</si>
  <si>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</si>
  <si>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</si>
  <si>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</si>
  <si>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</si>
  <si>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</si>
  <si>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</si>
  <si>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</si>
  <si>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</si>
  <si>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</si>
  <si>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</si>
  <si>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</si>
  <si>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</si>
  <si>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</si>
  <si>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</si>
  <si>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</si>
  <si>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</si>
  <si>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</si>
  <si>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</si>
  <si>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</si>
  <si>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</si>
  <si>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</si>
  <si>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</si>
  <si>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</si>
  <si>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</si>
  <si>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</si>
  <si>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</si>
  <si>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</si>
  <si>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</si>
  <si>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</si>
  <si>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</si>
  <si>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</si>
  <si>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</si>
  <si>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</si>
  <si>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</si>
  <si>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</si>
  <si>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</si>
  <si>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</si>
  <si>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</si>
  <si>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</si>
  <si>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</si>
  <si>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</si>
  <si>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</si>
  <si>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</si>
  <si>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</si>
  <si>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</si>
  <si>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</si>
  <si>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</si>
  <si>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</si>
  <si>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</si>
  <si>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</si>
  <si>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</si>
  <si>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</si>
  <si>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</si>
  <si>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</si>
  <si>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</si>
  <si>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</si>
  <si>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</si>
  <si>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</si>
  <si>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</si>
  <si>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</si>
  <si>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</si>
  <si>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</si>
  <si>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</si>
  <si>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</si>
  <si>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</si>
  <si>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</si>
  <si>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</si>
  <si>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</si>
  <si>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</si>
  <si>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</si>
  <si>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</si>
  <si>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</si>
  <si>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</si>
  <si>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</si>
  <si>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</si>
  <si>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</si>
  <si>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</si>
  <si>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</si>
  <si>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</si>
  <si>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</si>
  <si>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</si>
  <si>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</si>
  <si>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</si>
  <si>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</si>
  <si>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</si>
  <si>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</si>
  <si>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</si>
  <si>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</si>
  <si>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</si>
  <si>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</si>
  <si>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</si>
  <si>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</si>
  <si>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</si>
  <si>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</si>
  <si>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</si>
  <si>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</si>
  <si>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</si>
  <si>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</si>
  <si>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</si>
  <si>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</si>
  <si>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</si>
  <si>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</si>
  <si>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</si>
  <si>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</si>
  <si>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</si>
  <si>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</si>
  <si>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</si>
  <si>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</si>
  <si>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</si>
  <si>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</si>
  <si>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</si>
  <si>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</si>
  <si>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</si>
  <si>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</si>
  <si>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</si>
  <si>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</si>
  <si>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</si>
  <si>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</si>
  <si>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</si>
  <si>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</si>
  <si>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</si>
  <si>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</si>
  <si>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</si>
  <si>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</si>
  <si>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</si>
  <si>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</si>
  <si>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</si>
  <si>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</si>
  <si>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</si>
  <si>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</si>
  <si>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</si>
  <si>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</si>
  <si>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</si>
  <si>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</si>
  <si>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</si>
  <si>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</si>
  <si>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</si>
  <si>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</si>
  <si>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</si>
  <si>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</si>
  <si>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</si>
  <si>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</si>
  <si>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</si>
  <si>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</si>
  <si>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</si>
  <si>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</si>
  <si>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</si>
  <si>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</si>
  <si>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</si>
  <si>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</si>
  <si>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</si>
  <si>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</si>
  <si>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</si>
  <si>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</si>
  <si>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</si>
  <si>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</si>
  <si>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</si>
  <si>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</si>
  <si>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</si>
  <si>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</si>
  <si>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</si>
  <si>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</si>
  <si>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</si>
  <si>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</si>
  <si>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</si>
  <si>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</si>
  <si>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</si>
  <si>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</si>
  <si>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</si>
  <si>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</si>
  <si>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</si>
  <si>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</si>
  <si>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</si>
  <si>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</si>
  <si>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</si>
  <si>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</si>
  <si>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</si>
  <si>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</si>
  <si>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</si>
  <si>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</si>
  <si>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</si>
  <si>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</si>
  <si>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</si>
  <si>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</si>
  <si>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</si>
  <si>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</si>
  <si>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</si>
  <si>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</si>
  <si>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</si>
  <si>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</si>
  <si>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</si>
  <si>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</si>
  <si>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</si>
  <si>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</si>
  <si>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</si>
  <si>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</si>
  <si>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</si>
  <si>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</si>
  <si>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</si>
  <si>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</si>
  <si>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</si>
  <si>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</si>
  <si>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</si>
  <si>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</si>
  <si>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</si>
  <si>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</si>
  <si>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</si>
  <si>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</si>
  <si>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</si>
  <si>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</si>
  <si>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</si>
  <si>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</si>
  <si>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</si>
  <si>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</si>
  <si>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</si>
  <si>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</si>
  <si>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</si>
  <si>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</si>
  <si>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</si>
  <si>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</si>
  <si>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</si>
  <si>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</si>
  <si>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</si>
  <si>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</si>
  <si>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</si>
  <si>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</si>
  <si>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</si>
  <si>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</si>
  <si>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</si>
  <si>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</si>
  <si>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</si>
  <si>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</si>
  <si>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</si>
  <si>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</si>
  <si>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</si>
  <si>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</si>
  <si>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</si>
  <si>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</si>
  <si>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</si>
  <si>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</si>
  <si>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</si>
  <si>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</si>
  <si>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</si>
  <si>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</si>
  <si>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</si>
  <si>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</si>
  <si>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</si>
  <si>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</si>
  <si>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</si>
  <si>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</si>
  <si>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</si>
  <si>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</si>
  <si>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</si>
  <si>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</si>
  <si>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</si>
  <si>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</si>
  <si>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</si>
  <si>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</si>
  <si>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</si>
  <si>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</si>
  <si>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</si>
  <si>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</si>
  <si>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</si>
  <si>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</si>
  <si>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</si>
  <si>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</si>
  <si>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</si>
  <si>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</si>
  <si>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</si>
  <si>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</si>
  <si>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</si>
  <si>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</si>
  <si>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</si>
  <si>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</si>
  <si>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</si>
  <si>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</si>
  <si>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</si>
  <si>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</si>
  <si>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</si>
  <si>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</si>
  <si>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</si>
  <si>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</si>
  <si>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</si>
  <si>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</si>
  <si>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</si>
  <si>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</si>
  <si>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</si>
  <si>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</si>
  <si>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</si>
  <si>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</si>
  <si>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</si>
  <si>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</si>
  <si>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</si>
  <si>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</si>
  <si>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</si>
  <si>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</si>
  <si>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</si>
  <si>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</si>
  <si>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</si>
  <si>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</si>
  <si>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</si>
  <si>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</si>
  <si>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</si>
  <si>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</si>
  <si>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</si>
  <si>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</si>
  <si>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</si>
  <si>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</si>
  <si>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</si>
  <si>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</si>
  <si>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</si>
  <si>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</si>
  <si>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</si>
  <si>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</si>
  <si>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</si>
  <si>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</si>
  <si>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</si>
  <si>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</si>
  <si>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</si>
  <si>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</si>
  <si>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</si>
  <si>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</si>
  <si>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</si>
  <si>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</si>
  <si>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</si>
  <si>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</si>
  <si>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</si>
  <si>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</si>
  <si>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</si>
  <si>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</si>
  <si>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</si>
  <si>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</si>
  <si>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</si>
  <si>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</si>
  <si>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</si>
  <si>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</si>
  <si>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</si>
  <si>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</si>
  <si>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</si>
  <si>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</si>
  <si>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</si>
  <si>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</si>
  <si>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</si>
  <si>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</si>
  <si>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</si>
  <si>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</si>
  <si>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</si>
  <si>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</si>
  <si>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</si>
  <si>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</si>
  <si>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</si>
  <si>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</si>
  <si>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</si>
  <si>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</si>
  <si>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</si>
  <si>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</si>
  <si>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</si>
  <si>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</si>
  <si>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</si>
  <si>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</si>
  <si>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</si>
  <si>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</si>
  <si>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</si>
  <si>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</si>
  <si>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</si>
  <si>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</si>
  <si>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</si>
  <si>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</si>
  <si>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</si>
  <si>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</si>
  <si>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</si>
  <si>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</si>
  <si>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</si>
  <si>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</si>
  <si>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</si>
  <si>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</si>
  <si>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</si>
  <si>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</si>
  <si>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</si>
  <si>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</si>
  <si>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</si>
  <si>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</si>
  <si>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</si>
  <si>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</si>
  <si>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</si>
  <si>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</si>
  <si>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</si>
  <si>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</si>
  <si>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</si>
  <si>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</si>
  <si>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</si>
  <si>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</si>
  <si>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</si>
  <si>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</si>
  <si>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</si>
  <si>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</si>
  <si>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</si>
  <si>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</si>
  <si>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</si>
  <si>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</si>
  <si>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</si>
  <si>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</si>
  <si>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</si>
  <si>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</si>
  <si>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</si>
  <si>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</si>
  <si>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</si>
  <si>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</si>
  <si>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</si>
  <si>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</si>
  <si>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</si>
  <si>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</si>
  <si>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</si>
  <si>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</si>
  <si>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</si>
  <si>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</si>
  <si>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</si>
  <si>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</si>
  <si>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</si>
  <si>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</si>
  <si>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</si>
  <si>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</si>
  <si>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</si>
  <si>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</si>
  <si>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</si>
  <si>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</si>
  <si>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</si>
  <si>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</si>
  <si>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</si>
  <si>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</si>
  <si>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</si>
  <si>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</si>
  <si>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</si>
  <si>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</si>
  <si>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</si>
  <si>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</si>
  <si>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</si>
  <si>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</si>
  <si>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</si>
  <si>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</si>
  <si>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</si>
  <si>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</si>
  <si>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</si>
  <si>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</si>
  <si>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</si>
  <si>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</si>
  <si>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</si>
  <si>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</si>
  <si>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</si>
  <si>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</si>
  <si>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</si>
  <si>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</si>
  <si>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</si>
  <si>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</si>
  <si>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</si>
  <si>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</si>
  <si>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</si>
  <si>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</si>
  <si>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</si>
  <si>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</si>
  <si>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</si>
  <si>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</si>
  <si>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</si>
  <si>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</si>
  <si>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</si>
  <si>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</si>
  <si>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</si>
  <si>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</si>
  <si>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</si>
  <si>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</si>
  <si>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</si>
  <si>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</si>
  <si>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</si>
  <si>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</si>
  <si>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</si>
  <si>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</si>
  <si>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</si>
  <si>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</si>
  <si>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</si>
  <si>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</si>
  <si>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</si>
  <si>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</si>
  <si>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</si>
  <si>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</si>
  <si>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</si>
  <si>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</si>
  <si>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</si>
  <si>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</si>
  <si>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</si>
  <si>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</si>
  <si>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</si>
  <si>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</si>
  <si>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</si>
  <si>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</si>
  <si>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</si>
  <si>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</si>
  <si>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</si>
  <si>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</si>
  <si>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</si>
  <si>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</si>
  <si>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</si>
  <si>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</si>
  <si>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</si>
  <si>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</si>
  <si>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</si>
  <si>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</si>
  <si>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</si>
  <si>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</si>
  <si>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</si>
  <si>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</si>
  <si>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</si>
  <si>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</si>
  <si>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</si>
  <si>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</si>
  <si>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</si>
  <si>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</si>
  <si>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</si>
  <si>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</si>
  <si>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</si>
  <si>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</si>
  <si>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</si>
  <si>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</si>
  <si>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</si>
  <si>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</si>
  <si>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</si>
  <si>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</si>
  <si>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</si>
  <si>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</si>
  <si>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</si>
  <si>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</si>
  <si>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</si>
  <si>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</si>
  <si>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</si>
  <si>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</si>
  <si>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</si>
  <si>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</si>
  <si>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</si>
  <si>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</si>
  <si>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</si>
  <si>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</si>
  <si>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</si>
  <si>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</si>
  <si>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</si>
  <si>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</si>
  <si>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</si>
  <si>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</si>
  <si>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</si>
  <si>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</si>
  <si>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</si>
  <si>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</si>
  <si>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</si>
  <si>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</si>
  <si>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</si>
  <si>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</si>
  <si>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</si>
  <si>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</si>
  <si>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</si>
  <si>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</si>
  <si>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</si>
  <si>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</si>
  <si>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</si>
  <si>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</si>
  <si>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</si>
  <si>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</si>
  <si>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</si>
  <si>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</si>
  <si>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</si>
  <si>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</si>
  <si>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</si>
  <si>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</si>
  <si>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</si>
  <si>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</si>
  <si>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</si>
  <si>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</si>
  <si>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</si>
  <si>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</si>
  <si>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</si>
  <si>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</si>
  <si>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</si>
  <si>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</si>
  <si>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</si>
  <si>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</si>
  <si>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</si>
  <si>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</si>
  <si>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</si>
  <si>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</si>
  <si>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</si>
  <si>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</si>
  <si>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</si>
  <si>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</si>
  <si>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</si>
  <si>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</si>
  <si>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</si>
  <si>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</si>
  <si>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</si>
  <si>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</si>
  <si>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</si>
  <si>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</si>
  <si>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</si>
  <si>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</si>
  <si>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</si>
  <si>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</si>
  <si>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</si>
  <si>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</si>
  <si>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</si>
  <si>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</si>
  <si>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</si>
  <si>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</si>
  <si>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</si>
  <si>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</si>
  <si>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</si>
  <si>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</si>
  <si>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</si>
  <si>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</si>
  <si>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</si>
  <si>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</si>
  <si>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</si>
  <si>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</si>
  <si>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</si>
  <si>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</si>
  <si>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</si>
  <si>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</si>
  <si>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</si>
  <si>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</si>
  <si>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</si>
  <si>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</si>
  <si>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</si>
  <si>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</si>
  <si>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</si>
  <si>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</si>
  <si>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</si>
  <si>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</si>
  <si>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</si>
  <si>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</si>
  <si>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</si>
  <si>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</si>
  <si>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</si>
  <si>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</si>
  <si>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</si>
  <si>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</si>
  <si>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</si>
  <si>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</si>
  <si>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</si>
  <si>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</si>
  <si>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</si>
  <si>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</si>
  <si>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</si>
  <si>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</si>
  <si>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</si>
  <si>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</si>
  <si>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</si>
  <si>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</si>
  <si>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</si>
  <si>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</si>
  <si>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</si>
  <si>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</si>
  <si>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</si>
  <si>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</si>
  <si>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</si>
  <si>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</si>
  <si>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</si>
  <si>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</si>
  <si>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</si>
  <si>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</si>
  <si>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</si>
  <si>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</si>
  <si>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</si>
  <si>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</si>
  <si>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</si>
  <si>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</si>
  <si>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</si>
  <si>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</si>
  <si>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</si>
  <si>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</si>
  <si>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</si>
  <si>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</si>
  <si>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</si>
  <si>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</si>
  <si>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</si>
  <si>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</si>
  <si>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</si>
  <si>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</si>
  <si>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</si>
  <si>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</si>
  <si>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</si>
  <si>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</si>
  <si>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</si>
  <si>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</si>
  <si>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</si>
  <si>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</si>
  <si>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</si>
  <si>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</si>
  <si>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</si>
  <si>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</si>
  <si>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</si>
  <si>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</si>
  <si>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</si>
  <si>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</si>
  <si>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</si>
  <si>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</si>
  <si>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</si>
  <si>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</si>
  <si>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</si>
  <si>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</si>
  <si>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</si>
  <si>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</si>
  <si>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</si>
  <si>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</si>
  <si>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</si>
  <si>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</si>
  <si>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</si>
  <si>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</si>
  <si>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</si>
  <si>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</si>
  <si>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</si>
  <si>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</si>
  <si>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</si>
  <si>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</si>
  <si>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</si>
  <si>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</si>
  <si>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</si>
  <si>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</si>
  <si>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</si>
  <si>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</si>
  <si>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</si>
  <si>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</si>
  <si>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</si>
  <si>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</si>
  <si>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</si>
  <si>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</si>
  <si>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</si>
  <si>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</si>
  <si>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</si>
  <si>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</si>
  <si>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</si>
  <si>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</si>
  <si>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</si>
  <si>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</si>
  <si>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</si>
  <si>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</si>
  <si>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</si>
  <si>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</si>
  <si>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</si>
  <si>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</si>
  <si>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</si>
  <si>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</si>
  <si>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</si>
  <si>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</si>
  <si>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</si>
  <si>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</si>
  <si>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</si>
  <si>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</si>
  <si>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</si>
  <si>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</si>
  <si>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</si>
  <si>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</si>
  <si>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</si>
  <si>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</si>
  <si>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</si>
  <si>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</si>
  <si>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</si>
  <si>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</si>
  <si>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</si>
  <si>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</si>
  <si>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</si>
  <si>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</si>
  <si>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</si>
  <si>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</si>
  <si>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</si>
  <si>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</si>
  <si>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</si>
  <si>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</si>
  <si>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</si>
  <si>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</si>
  <si>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</si>
  <si>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</si>
  <si>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</si>
  <si>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</si>
  <si>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</si>
  <si>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</si>
  <si>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</si>
  <si>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</si>
  <si>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</si>
  <si>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</si>
  <si>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</si>
  <si>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</si>
  <si>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</si>
  <si>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</si>
  <si>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</si>
  <si>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</si>
  <si>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</si>
  <si>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</si>
  <si>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</si>
  <si>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</si>
  <si>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</si>
  <si>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</si>
  <si>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</si>
  <si>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</si>
  <si>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</si>
  <si>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</si>
  <si>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</si>
  <si>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</si>
  <si>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</si>
  <si>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</si>
  <si>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</si>
  <si>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</si>
  <si>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</si>
  <si>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</si>
  <si>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</si>
  <si>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</si>
  <si>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</si>
  <si>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</si>
  <si>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</si>
  <si>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</si>
  <si>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</si>
  <si>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</si>
  <si>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</si>
  <si>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</si>
  <si>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</si>
  <si>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</si>
  <si>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</si>
  <si>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</si>
  <si>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</si>
  <si>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</si>
  <si>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</si>
  <si>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</si>
  <si>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</si>
  <si>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</si>
  <si>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</si>
  <si>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</si>
  <si>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</si>
  <si>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</si>
  <si>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</si>
  <si>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</si>
  <si>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</si>
  <si>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</si>
  <si>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</si>
  <si>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</si>
  <si>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</si>
  <si>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</si>
  <si>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</si>
  <si>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</si>
  <si>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</si>
  <si>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</si>
  <si>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</si>
  <si>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</si>
  <si>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</si>
  <si>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</si>
  <si>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</si>
  <si>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</si>
  <si>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</si>
  <si>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</si>
  <si>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</si>
  <si>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</si>
  <si>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</si>
  <si>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</si>
  <si>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</si>
  <si>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</si>
  <si>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</si>
  <si>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</si>
  <si>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</si>
  <si>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</si>
  <si>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</si>
  <si>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</si>
  <si>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</si>
  <si>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</si>
  <si>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</si>
  <si>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</si>
  <si>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</si>
  <si>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</si>
  <si>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</si>
  <si>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</si>
  <si>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</si>
  <si>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</si>
  <si>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</si>
  <si>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</si>
  <si>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</si>
  <si>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</si>
  <si>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</si>
  <si>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</si>
  <si>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</si>
  <si>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</si>
  <si>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</si>
  <si>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</si>
  <si>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</si>
  <si>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</si>
  <si>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</si>
  <si>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</si>
  <si>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</si>
  <si>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</si>
  <si>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</si>
  <si>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</si>
  <si>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</si>
  <si>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</si>
  <si>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</si>
  <si>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</si>
  <si>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</si>
  <si>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</si>
  <si>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</si>
  <si>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</si>
  <si>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</si>
  <si>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</si>
  <si>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</si>
  <si>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</si>
  <si>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</si>
  <si>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</si>
  <si>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</si>
  <si>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</si>
  <si>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</si>
  <si>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</si>
  <si>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</si>
  <si>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</si>
  <si>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</si>
  <si>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</si>
  <si>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</si>
  <si>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</si>
  <si>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</si>
  <si>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</si>
  <si>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</si>
  <si>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</si>
  <si>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</si>
  <si>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</si>
  <si>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</si>
  <si>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</si>
  <si>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</si>
  <si>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</si>
  <si>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</si>
  <si>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</si>
  <si>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</si>
  <si>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</si>
  <si>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</si>
  <si>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</si>
  <si>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</si>
  <si>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</si>
  <si>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</si>
  <si>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</si>
  <si>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</si>
  <si>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</si>
  <si>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</si>
  <si>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</si>
  <si>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</si>
  <si>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</si>
  <si>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</si>
  <si>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</si>
  <si>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</si>
  <si>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</si>
  <si>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</si>
  <si>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</si>
  <si>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</si>
  <si>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</si>
  <si>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</si>
  <si>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</si>
  <si>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</si>
  <si>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</si>
  <si>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</si>
  <si>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</si>
  <si>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</si>
  <si>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</si>
  <si>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</si>
  <si>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</si>
  <si>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</si>
  <si>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</si>
  <si>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</si>
  <si>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</si>
  <si>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</si>
  <si>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</si>
  <si>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</si>
  <si>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</si>
  <si>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</si>
  <si>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</si>
  <si>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</si>
  <si>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</si>
  <si>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</si>
  <si>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</si>
  <si>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</si>
  <si>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</si>
  <si>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</si>
  <si>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</si>
  <si>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</si>
  <si>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</si>
  <si>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</si>
  <si>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</si>
  <si>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</si>
  <si>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</si>
  <si>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</si>
  <si>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</si>
  <si>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</si>
  <si>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</si>
  <si>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</si>
  <si>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</si>
  <si>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</si>
  <si>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</si>
  <si>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</si>
  <si>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</si>
  <si>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</si>
  <si>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</si>
  <si>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</si>
  <si>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</si>
  <si>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</si>
  <si>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</si>
  <si>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</si>
  <si>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</si>
  <si>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</si>
  <si>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</si>
  <si>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</si>
  <si>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</si>
  <si>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</si>
  <si>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</si>
  <si>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</si>
  <si>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</si>
  <si>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</si>
  <si>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</si>
  <si>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</si>
  <si>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</si>
  <si>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</si>
  <si>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</si>
  <si>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</si>
  <si>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</si>
  <si>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</si>
  <si>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</si>
  <si>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</si>
  <si>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</si>
  <si>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</si>
  <si>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</si>
  <si>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</si>
  <si>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</si>
  <si>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</si>
  <si>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</si>
  <si>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</si>
  <si>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</si>
  <si>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</si>
  <si>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</si>
  <si>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</si>
  <si>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</si>
  <si>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</si>
  <si>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</si>
  <si>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</si>
  <si>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</si>
  <si>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</si>
  <si>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</si>
  <si>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</si>
  <si>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</si>
  <si>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</si>
  <si>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</si>
  <si>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</si>
  <si>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</si>
  <si>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</si>
  <si>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</si>
  <si>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</si>
  <si>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</si>
  <si>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</si>
  <si>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</si>
  <si>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</si>
  <si>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</si>
  <si>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</si>
  <si>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</si>
  <si>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</si>
  <si>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</si>
  <si>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</si>
  <si>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</si>
  <si>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</si>
  <si>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</si>
  <si>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</si>
  <si>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</si>
  <si>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</si>
  <si>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</si>
  <si>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</si>
  <si>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</si>
  <si>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</si>
  <si>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</si>
  <si>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</si>
  <si>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</si>
  <si>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</si>
  <si>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</si>
  <si>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</si>
  <si>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</si>
  <si>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</si>
  <si>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</si>
  <si>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</si>
  <si>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</si>
  <si>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</si>
  <si>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</si>
  <si>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</si>
  <si>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</si>
  <si>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</si>
  <si>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</si>
  <si>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</si>
  <si>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</si>
  <si>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</si>
  <si>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</si>
  <si>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</si>
  <si>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</si>
  <si>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</si>
  <si>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</si>
  <si>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</si>
  <si>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</si>
  <si>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</si>
  <si>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</si>
  <si>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</si>
  <si>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</si>
  <si>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</si>
  <si>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</si>
  <si>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</si>
  <si>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</si>
  <si>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</si>
  <si>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</si>
  <si>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</si>
  <si>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</si>
  <si>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</si>
  <si>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</si>
  <si>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</si>
  <si>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</si>
  <si>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</si>
  <si>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</si>
  <si>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</si>
  <si>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</si>
  <si>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</si>
  <si>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</si>
  <si>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</si>
  <si>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</si>
  <si>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</si>
  <si>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</si>
  <si>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</si>
  <si>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</si>
  <si>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</si>
  <si>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</si>
  <si>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</si>
  <si>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</si>
  <si>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</si>
  <si>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</si>
  <si>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</si>
  <si>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</si>
  <si>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</si>
  <si>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</si>
  <si>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</si>
  <si>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</si>
  <si>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</si>
  <si>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</si>
  <si>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</si>
  <si>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</si>
  <si>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</si>
  <si>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</si>
  <si>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</si>
  <si>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</si>
  <si>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</si>
  <si>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</si>
  <si>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</si>
  <si>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</si>
  <si>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</si>
  <si>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</si>
  <si>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</si>
  <si>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</si>
  <si>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</si>
  <si>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</si>
  <si>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</si>
  <si>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</si>
  <si>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</si>
  <si>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</si>
  <si>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</si>
  <si>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</si>
  <si>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</si>
  <si>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</si>
  <si>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</si>
  <si>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</si>
  <si>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</si>
  <si>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</si>
  <si>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</si>
  <si>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</si>
  <si>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</si>
  <si>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</si>
  <si>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</si>
  <si>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</si>
  <si>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</si>
  <si>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</si>
  <si>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</si>
  <si>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</si>
  <si>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</si>
  <si>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</si>
  <si>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</si>
  <si>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</si>
  <si>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</si>
  <si>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</si>
  <si>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</si>
  <si>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</si>
  <si>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</si>
  <si>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</si>
  <si>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</si>
  <si>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</si>
  <si>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</si>
  <si>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</si>
  <si>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</si>
  <si>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</si>
  <si>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</si>
  <si>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</si>
  <si>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</si>
  <si>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</si>
  <si>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</si>
  <si>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</si>
  <si>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</si>
  <si>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</si>
  <si>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</si>
  <si>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</si>
  <si>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</si>
  <si>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</si>
  <si>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</si>
  <si>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</si>
  <si>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</si>
  <si>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</si>
  <si>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</si>
  <si>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</si>
  <si>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</si>
  <si>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</si>
  <si>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</si>
  <si>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</si>
  <si>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</si>
  <si>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</si>
  <si>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</si>
  <si>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</si>
  <si>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</si>
  <si>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</si>
  <si>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</si>
  <si>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</si>
  <si>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</si>
  <si>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</si>
  <si>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</si>
  <si>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</si>
  <si>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</si>
  <si>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</si>
  <si>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</si>
  <si>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</si>
  <si>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</si>
  <si>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</si>
  <si>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</si>
  <si>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</si>
  <si>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</si>
  <si>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</si>
  <si>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</si>
  <si>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</si>
  <si>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</si>
  <si>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</si>
  <si>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</si>
  <si>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</si>
  <si>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</si>
  <si>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</si>
  <si>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</si>
  <si>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</si>
  <si>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</si>
  <si>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</si>
  <si>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</si>
  <si>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</si>
  <si>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</si>
  <si>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</si>
  <si>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</si>
  <si>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</si>
  <si>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</si>
  <si>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</si>
  <si>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</si>
  <si>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</si>
  <si>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</si>
  <si>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</si>
  <si>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</si>
  <si>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</si>
  <si>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</si>
  <si>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</si>
  <si>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</si>
  <si>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</si>
  <si>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</si>
  <si>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</si>
  <si>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</si>
  <si>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</si>
  <si>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</si>
  <si>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</si>
  <si>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</si>
  <si>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</si>
  <si>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</si>
  <si>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</si>
  <si>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</si>
  <si>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</si>
  <si>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</si>
  <si>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</si>
  <si>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</si>
  <si>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</si>
  <si>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</si>
  <si>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</si>
  <si>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</si>
  <si>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</si>
  <si>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</si>
  <si>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</si>
  <si>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</si>
  <si>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</si>
  <si>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</si>
  <si>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</si>
  <si>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</si>
  <si>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</si>
  <si>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</si>
  <si>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</si>
  <si>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</si>
  <si>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</si>
  <si>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</si>
  <si>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</si>
  <si>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</si>
  <si>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</si>
  <si>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</si>
  <si>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</si>
  <si>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</si>
  <si>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</si>
  <si>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</si>
  <si>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</si>
  <si>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</si>
  <si>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</si>
  <si>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</si>
  <si>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</si>
  <si>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</si>
  <si>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</si>
  <si>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</si>
  <si>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</si>
  <si>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</si>
  <si>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</si>
  <si>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</si>
  <si>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</si>
  <si>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</si>
  <si>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</si>
  <si>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</si>
  <si>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</si>
  <si>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</si>
  <si>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</si>
  <si>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</si>
  <si>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</si>
  <si>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</si>
  <si>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</si>
  <si>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</si>
  <si>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</si>
  <si>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</si>
  <si>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</si>
  <si>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</si>
  <si>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</si>
  <si>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</si>
  <si>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</si>
  <si>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</si>
  <si>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</si>
  <si>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</si>
  <si>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</si>
  <si>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</si>
  <si>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</si>
  <si>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</si>
  <si>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</si>
  <si>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</si>
  <si>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</si>
  <si>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</si>
  <si>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</si>
  <si>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</si>
  <si>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</si>
  <si>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</si>
  <si>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</si>
  <si>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</si>
  <si>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</si>
  <si>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</si>
  <si>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</si>
  <si>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</si>
  <si>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</si>
  <si>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</si>
  <si>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</si>
  <si>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</si>
  <si>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</si>
  <si>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</si>
  <si>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</si>
  <si>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</si>
  <si>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</si>
  <si>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</si>
  <si>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</si>
  <si>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</si>
  <si>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</si>
  <si>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</si>
  <si>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</si>
  <si>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</si>
  <si>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</si>
  <si>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</si>
  <si>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</si>
  <si>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</si>
  <si>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</si>
  <si>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</si>
  <si>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</si>
  <si>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</si>
  <si>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</si>
  <si>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</si>
  <si>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</si>
  <si>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</si>
  <si>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</si>
  <si>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</si>
  <si>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</si>
  <si>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</si>
  <si>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</si>
  <si>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</si>
  <si>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</si>
  <si>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</si>
  <si>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</si>
  <si>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</si>
  <si>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</si>
  <si>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</si>
  <si>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</si>
  <si>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</si>
  <si>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</si>
  <si>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</si>
  <si>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</si>
  <si>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</si>
  <si>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</si>
  <si>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</si>
  <si>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</si>
  <si>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</si>
  <si>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</si>
  <si>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</si>
  <si>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</si>
  <si>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</si>
  <si>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</si>
  <si>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</si>
  <si>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</si>
  <si>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</si>
  <si>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</si>
  <si>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</si>
  <si>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</si>
  <si>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</si>
  <si>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</si>
  <si>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</si>
  <si>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</si>
  <si>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</si>
  <si>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</si>
  <si>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</si>
  <si>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</si>
  <si>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</si>
  <si>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</si>
  <si>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</si>
  <si>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</si>
  <si>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</si>
  <si>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</si>
  <si>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</si>
  <si>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</si>
  <si>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</si>
  <si>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</si>
  <si>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</si>
  <si>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</si>
  <si>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</si>
  <si>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</si>
  <si>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</si>
  <si>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</si>
  <si>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</si>
  <si>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</si>
  <si>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</si>
  <si>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</si>
  <si>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</si>
  <si>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</si>
  <si>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</si>
  <si>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</si>
  <si>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</si>
  <si>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</si>
  <si>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</si>
  <si>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</si>
  <si>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</si>
  <si>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</si>
  <si>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</si>
  <si>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</si>
  <si>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</si>
  <si>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</si>
  <si>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</si>
  <si>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</si>
  <si>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</si>
  <si>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</si>
  <si>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</si>
  <si>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</si>
  <si>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</si>
  <si>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</si>
  <si>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</si>
  <si>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</si>
  <si>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</si>
  <si>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</si>
  <si>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</si>
  <si>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</si>
  <si>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</si>
  <si>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</si>
  <si>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</si>
  <si>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</si>
  <si>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</si>
  <si>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</si>
  <si>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</si>
  <si>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</si>
  <si>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</si>
  <si>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</si>
  <si>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</si>
  <si>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</si>
  <si>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</si>
  <si>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</si>
  <si>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</si>
  <si>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</si>
  <si>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</si>
  <si>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</si>
  <si>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</si>
  <si>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</si>
  <si>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</si>
  <si>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</si>
  <si>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</si>
  <si>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</si>
  <si>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</si>
  <si>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</si>
  <si>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</si>
  <si>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</si>
  <si>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</si>
  <si>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</si>
  <si>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</si>
  <si>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</si>
  <si>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</si>
  <si>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</si>
  <si>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</si>
  <si>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</si>
  <si>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</si>
  <si>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</si>
  <si>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</si>
  <si>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</si>
  <si>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</si>
  <si>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</si>
  <si>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</si>
  <si>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</si>
  <si>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</si>
  <si>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</si>
  <si>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</si>
  <si>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</si>
  <si>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</si>
  <si>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</si>
  <si>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</si>
  <si>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</si>
  <si>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</si>
  <si>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</si>
  <si>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</si>
  <si>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</si>
  <si>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</si>
  <si>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</si>
  <si>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</si>
  <si>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</si>
  <si>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</si>
  <si>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</si>
  <si>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</si>
  <si>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</si>
  <si>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</si>
  <si>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</si>
  <si>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</si>
  <si>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</si>
  <si>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</si>
  <si>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</si>
  <si>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</si>
  <si>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</si>
  <si>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</si>
  <si>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</si>
  <si>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</si>
  <si>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</si>
  <si>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</si>
  <si>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</si>
  <si>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</si>
  <si>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</si>
  <si>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</si>
  <si>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</si>
  <si>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</si>
  <si>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</si>
  <si>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</si>
  <si>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</si>
  <si>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</si>
  <si>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</si>
  <si>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</si>
  <si>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</si>
  <si>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</si>
  <si>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</si>
  <si>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</si>
  <si>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</si>
  <si>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</si>
  <si>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</si>
  <si>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</si>
  <si>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</si>
  <si>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</si>
  <si>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</si>
  <si>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</si>
  <si>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</si>
  <si>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</si>
  <si>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</si>
  <si>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</si>
  <si>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</si>
  <si>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</si>
  <si>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</si>
  <si>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</si>
  <si>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</si>
  <si>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</si>
  <si>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</si>
  <si>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</si>
  <si>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</si>
  <si>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</si>
  <si>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</si>
  <si>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</si>
  <si>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</si>
  <si>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</si>
  <si>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</si>
  <si>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</si>
  <si>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</si>
  <si>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</si>
  <si>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</si>
  <si>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</si>
  <si>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</si>
  <si>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</si>
  <si>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</si>
  <si>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</si>
  <si>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</si>
  <si>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</si>
  <si>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</si>
  <si>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</si>
  <si>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</si>
  <si>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</si>
  <si>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</si>
  <si>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</si>
  <si>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</si>
  <si>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</si>
  <si>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</si>
  <si>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</si>
  <si>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</si>
  <si>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</si>
  <si>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</si>
  <si>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</si>
  <si>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</si>
  <si>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</si>
  <si>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</si>
  <si>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</si>
  <si>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</si>
  <si>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</si>
  <si>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</si>
  <si>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</si>
  <si>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</si>
  <si>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</si>
  <si>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</si>
  <si>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</si>
  <si>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</si>
  <si>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</si>
  <si>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</si>
  <si>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</si>
  <si>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</si>
  <si>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</si>
  <si>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</si>
  <si>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</si>
  <si>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</si>
  <si>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</si>
  <si>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</si>
  <si>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</si>
  <si>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</si>
  <si>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</si>
  <si>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</si>
  <si>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</si>
  <si>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</si>
  <si>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</si>
  <si>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</si>
  <si>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</si>
  <si>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</si>
  <si>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</si>
  <si>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</si>
  <si>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</si>
  <si>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</si>
  <si>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</si>
  <si>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</si>
  <si>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</si>
  <si>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</si>
  <si>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</si>
  <si>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</si>
  <si>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</si>
  <si>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</si>
  <si>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</si>
  <si>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</si>
  <si>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</si>
  <si>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</si>
  <si>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</si>
  <si>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</si>
  <si>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</si>
  <si>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</si>
  <si>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</si>
  <si>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</si>
  <si>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</si>
  <si>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</si>
  <si>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</si>
  <si>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</si>
  <si>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</si>
  <si>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</si>
  <si>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</si>
  <si>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</si>
  <si>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</si>
  <si>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</si>
  <si>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</si>
  <si>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</si>
  <si>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</si>
  <si>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</si>
  <si>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</si>
  <si>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</si>
  <si>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</si>
  <si>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</si>
  <si>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</si>
  <si>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</si>
  <si>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</si>
  <si>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</si>
  <si>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</si>
  <si>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</si>
  <si>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</si>
  <si>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</si>
  <si>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</si>
  <si>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</si>
  <si>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</si>
  <si>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</si>
  <si>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</si>
  <si>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</si>
  <si>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</si>
  <si>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</si>
  <si>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</si>
  <si>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</si>
  <si>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</si>
  <si>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</si>
  <si>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</si>
  <si>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</si>
  <si>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</si>
  <si>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</si>
  <si>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</si>
  <si>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</si>
  <si>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</si>
  <si>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</si>
  <si>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</si>
  <si>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</si>
  <si>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</si>
  <si>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</si>
  <si>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</si>
  <si>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</si>
  <si>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</si>
  <si>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</si>
  <si>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</si>
  <si>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</si>
  <si>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</si>
  <si>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</si>
  <si>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</si>
  <si>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</si>
  <si>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</si>
  <si>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</si>
  <si>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</si>
  <si>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</si>
  <si>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</si>
  <si>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</si>
  <si>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</si>
  <si>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</si>
  <si>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</si>
  <si>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</si>
  <si>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</si>
  <si>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</si>
  <si>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</si>
  <si>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</si>
  <si>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</si>
  <si>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</si>
  <si>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</si>
  <si>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</si>
  <si>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</si>
  <si>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</si>
  <si>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</si>
  <si>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</si>
  <si>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</si>
  <si>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</si>
  <si>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</si>
  <si>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</si>
  <si>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</si>
  <si>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</si>
  <si>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</si>
  <si>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</si>
  <si>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</si>
  <si>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</si>
  <si>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</si>
  <si>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</si>
  <si>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</si>
  <si>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</si>
  <si>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</si>
  <si>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</si>
  <si>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</si>
  <si>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</si>
  <si>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</si>
  <si>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</si>
  <si>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</si>
  <si>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</si>
  <si>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</si>
  <si>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</si>
  <si>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</si>
  <si>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</si>
  <si>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</si>
  <si>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</si>
  <si>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</si>
  <si>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</si>
  <si>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</si>
  <si>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</si>
  <si>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</si>
  <si>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</si>
  <si>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</si>
  <si>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</si>
  <si>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</si>
  <si>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</si>
  <si>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</si>
  <si>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</si>
  <si>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</si>
  <si>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</si>
  <si>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</si>
  <si>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</si>
  <si>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</si>
  <si>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</si>
  <si>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</si>
  <si>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</si>
  <si>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</si>
  <si>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</si>
  <si>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</si>
  <si>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</si>
  <si>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</si>
  <si>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</si>
  <si>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</si>
  <si>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</si>
  <si>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</si>
  <si>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</si>
  <si>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</si>
  <si>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</si>
  <si>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</si>
  <si>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</si>
  <si>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</si>
  <si>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</si>
  <si>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</si>
  <si>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</si>
  <si>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</si>
  <si>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</si>
  <si>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</si>
  <si>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</si>
  <si>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</si>
  <si>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</si>
  <si>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</si>
  <si>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</si>
  <si>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</si>
  <si>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</si>
  <si>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</si>
  <si>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</si>
  <si>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</si>
  <si>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</si>
  <si>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</si>
  <si>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</si>
  <si>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</si>
  <si>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</si>
  <si>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</si>
  <si>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</si>
  <si>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</si>
  <si>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</si>
  <si>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</si>
  <si>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</si>
  <si>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</si>
  <si>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</si>
  <si>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</si>
  <si>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</si>
  <si>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</si>
  <si>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</si>
  <si>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</si>
  <si>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</si>
  <si>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</si>
  <si>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</si>
  <si>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</si>
  <si>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</si>
  <si>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</si>
  <si>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</si>
  <si>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</si>
  <si>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</si>
  <si>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</si>
  <si>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</si>
  <si>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</si>
  <si>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</si>
  <si>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</si>
  <si>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</si>
  <si>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</si>
  <si>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</si>
  <si>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</si>
  <si>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</si>
  <si>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</si>
  <si>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</si>
  <si>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</si>
  <si>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</si>
  <si>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</si>
  <si>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</si>
  <si>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</si>
  <si>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</si>
  <si>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</si>
  <si>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</si>
  <si>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</si>
  <si>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</si>
  <si>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</si>
  <si>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</si>
  <si>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</si>
  <si>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</si>
  <si>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</si>
  <si>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</si>
  <si>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</si>
  <si>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</si>
  <si>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</si>
  <si>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</si>
  <si>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</si>
  <si>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</si>
  <si>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</si>
  <si>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</si>
  <si>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</si>
  <si>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</si>
  <si>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</si>
  <si>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</si>
  <si>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</si>
  <si>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</si>
  <si>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</si>
  <si>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</si>
  <si>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</si>
  <si>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</si>
  <si>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</si>
  <si>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</si>
  <si>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</si>
  <si>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</si>
  <si>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</si>
  <si>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</si>
  <si>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</si>
  <si>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</si>
  <si>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</si>
  <si>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</si>
  <si>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</si>
  <si>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</si>
  <si>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</si>
  <si>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</si>
  <si>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</si>
  <si>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</si>
  <si>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</si>
  <si>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</si>
  <si>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</si>
  <si>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</si>
  <si>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</si>
  <si>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</si>
  <si>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</si>
  <si>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</si>
  <si>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</si>
  <si>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</si>
  <si>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</si>
  <si>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</si>
  <si>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</si>
  <si>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</si>
  <si>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</si>
  <si>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</si>
  <si>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</si>
  <si>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</si>
  <si>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</si>
  <si>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</si>
  <si>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</si>
  <si>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</si>
  <si>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</si>
  <si>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</si>
  <si>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</si>
  <si>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</si>
  <si>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</si>
  <si>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</si>
  <si>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</si>
  <si>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</si>
  <si>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</si>
  <si>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</si>
  <si>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</si>
  <si>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</si>
  <si>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</si>
  <si>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</si>
  <si>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</si>
  <si>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</si>
  <si>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</si>
  <si>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</si>
  <si>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</si>
  <si>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</si>
  <si>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</si>
  <si>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</si>
  <si>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</si>
  <si>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</si>
  <si>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</si>
  <si>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</si>
  <si>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</si>
  <si>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</si>
  <si>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</si>
  <si>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</si>
  <si>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</si>
  <si>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</si>
  <si>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</si>
  <si>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</si>
  <si>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</si>
  <si>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</si>
  <si>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</si>
  <si>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</si>
  <si>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</si>
  <si>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</si>
  <si>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</si>
  <si>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</si>
  <si>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</si>
  <si>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</si>
  <si>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</si>
  <si>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</si>
  <si>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</si>
  <si>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</si>
  <si>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</si>
  <si>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</si>
  <si>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</si>
  <si>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</si>
  <si>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</si>
  <si>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</si>
  <si>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</si>
  <si>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</si>
  <si>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</si>
  <si>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</si>
  <si>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</si>
  <si>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</si>
  <si>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</si>
  <si>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</si>
  <si>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</si>
  <si>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</si>
  <si>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</si>
  <si>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</si>
  <si>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</si>
  <si>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</si>
  <si>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</si>
  <si>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</si>
  <si>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</si>
  <si>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</si>
  <si>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</si>
  <si>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</si>
  <si>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</si>
  <si>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</si>
  <si>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</si>
  <si>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</si>
  <si>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</si>
  <si>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</si>
  <si>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</si>
  <si>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</si>
  <si>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</si>
  <si>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</si>
  <si>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</si>
  <si>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</si>
  <si>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</si>
  <si>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</si>
  <si>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</si>
  <si>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</si>
  <si>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</si>
  <si>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</si>
  <si>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</si>
  <si>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</si>
  <si>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</si>
  <si>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</si>
  <si>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</si>
  <si>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</si>
  <si>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</si>
  <si>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</si>
  <si>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</si>
  <si>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</si>
  <si>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</si>
  <si>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</si>
  <si>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</si>
  <si>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</si>
  <si>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</si>
  <si>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</si>
  <si>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</si>
  <si>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</si>
  <si>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</si>
  <si>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</si>
  <si>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</si>
  <si>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</si>
  <si>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</si>
  <si>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</si>
  <si>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</si>
  <si>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</si>
  <si>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</si>
  <si>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</si>
  <si>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</si>
  <si>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</si>
  <si>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</si>
  <si>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</si>
  <si>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</si>
  <si>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</si>
  <si>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</si>
  <si>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</si>
  <si>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</si>
  <si>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</si>
  <si>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</si>
  <si>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</si>
  <si>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</si>
  <si>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</si>
  <si>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</si>
  <si>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</si>
  <si>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</si>
  <si>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</si>
  <si>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</si>
  <si>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</si>
  <si>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</si>
  <si>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</si>
  <si>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</si>
  <si>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</si>
  <si>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</si>
  <si>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</si>
  <si>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</si>
  <si>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</si>
  <si>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</si>
  <si>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</si>
  <si>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</si>
  <si>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</si>
  <si>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</si>
  <si>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</si>
  <si>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</si>
  <si>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</si>
  <si>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</si>
  <si>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</si>
  <si>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</si>
  <si>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</si>
  <si>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</si>
  <si>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</si>
  <si>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</si>
  <si>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</si>
  <si>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</si>
  <si>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</si>
  <si>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</si>
  <si>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</si>
  <si>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</si>
  <si>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</si>
  <si>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</si>
  <si>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</si>
  <si>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</si>
  <si>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</si>
  <si>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</si>
  <si>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</si>
  <si>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</si>
  <si>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</si>
  <si>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</si>
  <si>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</si>
  <si>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</si>
  <si>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</si>
  <si>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</si>
  <si>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</si>
  <si>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</si>
  <si>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</si>
  <si>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</si>
  <si>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</si>
  <si>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</si>
  <si>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</si>
  <si>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</si>
  <si>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</si>
  <si>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</si>
  <si>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</si>
  <si>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</si>
  <si>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</si>
  <si>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</si>
  <si>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</si>
  <si>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</si>
  <si>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</si>
  <si>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</si>
  <si>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</si>
  <si>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</si>
  <si>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</si>
  <si>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</si>
  <si>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</si>
  <si>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</si>
  <si>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</si>
  <si>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</si>
  <si>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</si>
  <si>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</si>
  <si>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</si>
  <si>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</si>
  <si>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</si>
  <si>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</si>
  <si>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</si>
  <si>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</si>
  <si>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</si>
  <si>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</si>
  <si>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</si>
  <si>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</si>
  <si>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</si>
  <si>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</si>
  <si>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</si>
  <si>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</si>
  <si>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</si>
  <si>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</si>
  <si>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</si>
  <si>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</si>
  <si>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</si>
  <si>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</si>
  <si>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</si>
  <si>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</si>
  <si>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</si>
  <si>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</si>
  <si>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</si>
  <si>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</si>
  <si>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</si>
  <si>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</si>
  <si>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</si>
  <si>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</si>
  <si>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</si>
  <si>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</si>
  <si>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</si>
  <si>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</si>
  <si>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</si>
  <si>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</si>
  <si>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</si>
  <si>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</si>
  <si>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</si>
  <si>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</si>
  <si>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</si>
  <si>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</si>
  <si>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</si>
  <si>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</si>
  <si>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</si>
  <si>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</si>
  <si>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</si>
  <si>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</si>
  <si>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</si>
  <si>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</si>
  <si>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</si>
  <si>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</si>
  <si>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</si>
  <si>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</si>
  <si>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</si>
  <si>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</si>
  <si>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</si>
  <si>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</si>
  <si>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</si>
  <si>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</si>
  <si>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</si>
  <si>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</si>
  <si>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</si>
  <si>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</si>
  <si>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</si>
  <si>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</si>
  <si>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</si>
  <si>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</si>
  <si>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</si>
  <si>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</si>
  <si>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</si>
  <si>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</si>
  <si>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</si>
  <si>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</si>
  <si>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</si>
  <si>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</si>
  <si>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</si>
  <si>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</si>
  <si>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</si>
  <si>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</si>
  <si>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</si>
  <si>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</si>
  <si>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</si>
  <si>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</si>
  <si>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</si>
  <si>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</si>
  <si>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</si>
  <si>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</si>
  <si>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</si>
  <si>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</si>
  <si>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</si>
  <si>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</si>
  <si>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</si>
  <si>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</si>
  <si>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</si>
  <si>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</si>
  <si>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</si>
  <si>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</si>
  <si>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</si>
  <si>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</si>
  <si>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</si>
  <si>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</si>
  <si>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</si>
  <si>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</si>
  <si>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</si>
  <si>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</si>
  <si>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</si>
  <si>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</si>
  <si>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</si>
  <si>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</si>
  <si>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</si>
  <si>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</si>
  <si>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</si>
  <si>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</si>
  <si>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</si>
  <si>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</si>
  <si>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</si>
  <si>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</si>
  <si>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</si>
  <si>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</si>
  <si>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</si>
  <si>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</si>
  <si>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</si>
  <si>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</si>
  <si>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</si>
  <si>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</si>
  <si>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</si>
  <si>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</si>
  <si>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</si>
  <si>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</si>
  <si>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</si>
  <si>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</si>
  <si>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</si>
  <si>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</si>
  <si>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</si>
  <si>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</si>
  <si>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</si>
  <si>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</si>
  <si>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</si>
  <si>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</si>
  <si>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</si>
  <si>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</si>
  <si>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</si>
  <si>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</si>
  <si>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</si>
  <si>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</si>
  <si>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</si>
  <si>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</si>
  <si>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</si>
  <si>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</si>
  <si>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</si>
  <si>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</si>
  <si>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</si>
  <si>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</si>
  <si>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</si>
  <si>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</si>
  <si>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</si>
  <si>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</si>
  <si>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</si>
  <si>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</si>
  <si>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</si>
  <si>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</si>
  <si>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</si>
  <si>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</si>
  <si>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</si>
  <si>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</si>
  <si>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</si>
  <si>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</si>
  <si>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</si>
  <si>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</si>
  <si>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</si>
  <si>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</si>
  <si>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</si>
  <si>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</si>
  <si>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</si>
  <si>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</si>
  <si>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</si>
  <si>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</si>
  <si>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</si>
  <si>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</si>
  <si>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</si>
  <si>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</si>
  <si>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</si>
  <si>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</si>
  <si>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</si>
  <si>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</si>
  <si>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</si>
  <si>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</si>
  <si>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</si>
  <si>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</si>
  <si>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</si>
  <si>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</si>
  <si>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</si>
  <si>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</si>
  <si>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</si>
  <si>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</si>
  <si>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</si>
  <si>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</si>
  <si>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</si>
  <si>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</si>
  <si>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</si>
  <si>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</si>
  <si>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</si>
  <si>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</si>
  <si>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</si>
  <si>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</si>
  <si>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</si>
  <si>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</si>
  <si>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</si>
  <si>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</si>
  <si>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</si>
  <si>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</si>
  <si>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</si>
  <si>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</si>
  <si>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</si>
  <si>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</si>
  <si>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</si>
  <si>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</si>
  <si>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</si>
  <si>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</si>
  <si>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</si>
  <si>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</si>
  <si>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</si>
  <si>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</si>
  <si>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</si>
  <si>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</si>
  <si>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</si>
  <si>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</si>
  <si>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</si>
  <si>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</si>
  <si>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</si>
  <si>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</si>
  <si>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</si>
  <si>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</si>
  <si>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</si>
  <si>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</si>
  <si>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</si>
  <si>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</si>
  <si>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</si>
  <si>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</si>
  <si>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</si>
  <si>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</si>
  <si>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</si>
  <si>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</si>
  <si>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</si>
  <si>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</si>
  <si>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</si>
  <si>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</si>
  <si>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</si>
  <si>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</si>
  <si>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</si>
  <si>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</si>
  <si>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</si>
  <si>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</si>
  <si>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</si>
  <si>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</si>
  <si>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</si>
  <si>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</si>
  <si>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</si>
  <si>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</si>
  <si>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</si>
  <si>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</si>
  <si>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</si>
  <si>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</si>
  <si>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</si>
  <si>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</si>
  <si>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</si>
  <si>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</si>
  <si>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</si>
  <si>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</si>
  <si>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</si>
  <si>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</si>
  <si>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</si>
  <si>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</si>
  <si>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</si>
  <si>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</si>
  <si>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</si>
  <si>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</si>
  <si>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</si>
  <si>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</si>
  <si>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</si>
  <si>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</si>
  <si>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</si>
  <si>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</si>
  <si>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</si>
  <si>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</si>
  <si>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</si>
  <si>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</si>
  <si>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</si>
  <si>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</si>
  <si>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</si>
  <si>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</si>
  <si>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</si>
  <si>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</si>
  <si>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</si>
  <si>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</si>
  <si>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</si>
  <si>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</si>
  <si>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</si>
  <si>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</si>
  <si>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</si>
  <si>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</si>
  <si>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</si>
  <si>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</si>
  <si>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</si>
  <si>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</si>
  <si>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</si>
  <si>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</si>
  <si>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</si>
  <si>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</si>
  <si>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</si>
  <si>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</si>
  <si>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</si>
  <si>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</si>
  <si>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</si>
  <si>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</si>
  <si>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</si>
  <si>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</si>
  <si>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</si>
  <si>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</si>
  <si>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</si>
  <si>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</si>
  <si>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</si>
  <si>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</si>
  <si>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</si>
  <si>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</si>
  <si>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</si>
  <si>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</si>
  <si>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</si>
  <si>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</si>
  <si>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</si>
  <si>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</si>
  <si>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</si>
  <si>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</si>
  <si>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</si>
  <si>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</si>
  <si>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</si>
  <si>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</si>
  <si>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</si>
  <si>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</si>
  <si>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</si>
  <si>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</si>
  <si>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</si>
  <si>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</si>
  <si>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</si>
  <si>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</si>
  <si>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</si>
  <si>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</si>
  <si>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</si>
  <si>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</si>
  <si>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</si>
  <si>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</si>
  <si>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</si>
  <si>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</si>
  <si>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</si>
  <si>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</si>
  <si>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</si>
  <si>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</si>
  <si>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</si>
  <si>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</si>
  <si>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</si>
  <si>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</si>
  <si>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</si>
  <si>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</si>
  <si>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</si>
  <si>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</si>
  <si>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</si>
  <si>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</si>
  <si>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</si>
  <si>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</si>
  <si>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</si>
  <si>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</si>
  <si>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</si>
  <si>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</si>
  <si>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</si>
  <si>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</si>
  <si>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</si>
  <si>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</si>
  <si>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</si>
  <si>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</si>
  <si>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</si>
  <si>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</si>
  <si>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</si>
  <si>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</si>
  <si>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</si>
  <si>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</si>
  <si>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</si>
  <si>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</si>
  <si>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</si>
  <si>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</si>
  <si>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</si>
  <si>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</si>
  <si>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</si>
  <si>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</si>
  <si>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</si>
  <si>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</si>
  <si>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</si>
  <si>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</si>
  <si>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</si>
  <si>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</si>
  <si>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</si>
  <si>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</si>
  <si>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</si>
  <si>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</si>
  <si>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</si>
  <si>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</si>
  <si>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</si>
  <si>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</si>
  <si>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</si>
  <si>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</si>
  <si>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</si>
  <si>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</si>
  <si>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</si>
  <si>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</si>
  <si>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</si>
  <si>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</si>
  <si>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</si>
  <si>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</si>
  <si>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</si>
  <si>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</si>
  <si>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</si>
  <si>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</si>
  <si>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</si>
  <si>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</si>
  <si>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</si>
  <si>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</si>
  <si>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</si>
  <si>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</si>
  <si>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</si>
  <si>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</si>
  <si>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</si>
  <si>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</si>
  <si>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</si>
  <si>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</si>
  <si>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</si>
  <si>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</si>
  <si>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</si>
  <si>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</si>
  <si>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</si>
  <si>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</si>
  <si>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</si>
  <si>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</si>
  <si>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</si>
  <si>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</si>
  <si>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</si>
  <si>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</si>
  <si>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</si>
  <si>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</si>
  <si>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</si>
  <si>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</si>
  <si>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</si>
  <si>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</si>
  <si>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</si>
  <si>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</si>
  <si>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</si>
  <si>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</si>
  <si>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</si>
  <si>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</si>
  <si>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</si>
  <si>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</si>
  <si>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</si>
  <si>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</si>
  <si>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</si>
  <si>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</si>
  <si>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</si>
  <si>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</si>
  <si>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</si>
  <si>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</si>
  <si>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</si>
  <si>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</si>
  <si>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</si>
  <si>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</si>
  <si>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</si>
  <si>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</si>
  <si>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</si>
  <si>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</si>
  <si>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</si>
  <si>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</si>
  <si>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</si>
  <si>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</si>
  <si>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</si>
  <si>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</si>
  <si>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</si>
  <si>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</si>
  <si>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</si>
  <si>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</si>
  <si>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</si>
  <si>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</si>
  <si>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</si>
  <si>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</si>
  <si>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</si>
  <si>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</si>
  <si>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</si>
  <si>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</si>
  <si>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</si>
  <si>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</si>
  <si>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</si>
  <si>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</si>
  <si>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</si>
  <si>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</si>
  <si>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</si>
  <si>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</si>
  <si>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</si>
  <si>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</si>
  <si>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</si>
  <si>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</si>
  <si>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</si>
  <si>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</si>
  <si>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</si>
  <si>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</si>
  <si>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</si>
  <si>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</si>
  <si>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</si>
  <si>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</si>
  <si>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</si>
  <si>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</si>
  <si>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</si>
  <si>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</si>
  <si>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</si>
  <si>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</si>
  <si>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</si>
  <si>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</si>
  <si>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</si>
  <si>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</si>
  <si>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</si>
  <si>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</si>
  <si>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</si>
  <si>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</si>
  <si>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</si>
  <si>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</si>
  <si>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</si>
  <si>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</si>
  <si>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</si>
  <si>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</si>
  <si>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</si>
  <si>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</si>
  <si>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</si>
  <si>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</si>
  <si>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</si>
  <si>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</si>
  <si>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</si>
  <si>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</si>
  <si>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</si>
  <si>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</si>
  <si>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</si>
  <si>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</si>
  <si>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</si>
  <si>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</si>
  <si>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</si>
  <si>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</si>
  <si>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</si>
  <si>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</si>
  <si>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</si>
  <si>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</si>
  <si>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</si>
  <si>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</si>
  <si>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</si>
  <si>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</si>
  <si>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</si>
  <si>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</si>
  <si>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</si>
  <si>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</si>
  <si>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</si>
  <si>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</si>
  <si>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</si>
  <si>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</si>
  <si>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</si>
  <si>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</si>
  <si>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</si>
  <si>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</si>
  <si>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</si>
  <si>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</si>
  <si>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</si>
  <si>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</si>
  <si>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</si>
  <si>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</si>
  <si>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</si>
  <si>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</si>
  <si>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</si>
  <si>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</si>
  <si>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</si>
  <si>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</si>
  <si>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</si>
  <si>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</si>
  <si>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</si>
  <si>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</si>
  <si>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</si>
  <si>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</si>
  <si>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</si>
  <si>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</si>
  <si>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</si>
  <si>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</si>
  <si>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</si>
  <si>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</si>
  <si>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</si>
  <si>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</si>
  <si>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</si>
  <si>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</si>
  <si>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</si>
  <si>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</si>
  <si>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</si>
  <si>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</si>
  <si>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</si>
  <si>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</si>
  <si>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</si>
  <si>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</si>
  <si>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</si>
  <si>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</si>
  <si>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</si>
  <si>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</si>
  <si>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</si>
  <si>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</si>
  <si>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</si>
  <si>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</si>
  <si>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</si>
  <si>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</si>
  <si>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</si>
  <si>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</si>
  <si>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</si>
  <si>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</si>
  <si>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</si>
  <si>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</si>
  <si>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</si>
  <si>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</si>
  <si>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</si>
  <si>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</si>
  <si>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</si>
  <si>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</si>
  <si>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</si>
  <si>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</si>
  <si>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</si>
  <si>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</si>
  <si>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</si>
  <si>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</si>
  <si>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</si>
  <si>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</si>
  <si>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</si>
  <si>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</si>
  <si>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</si>
  <si>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</si>
  <si>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</si>
  <si>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</si>
  <si>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</si>
  <si>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</si>
  <si>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</si>
  <si>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</si>
  <si>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</si>
  <si>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</si>
  <si>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</si>
  <si>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</si>
  <si>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</si>
  <si>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</si>
  <si>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</si>
  <si>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</si>
  <si>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</si>
  <si>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</si>
  <si>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</si>
  <si>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</si>
  <si>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</si>
  <si>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</si>
  <si>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</si>
  <si>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</si>
  <si>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</si>
  <si>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</si>
  <si>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</si>
  <si>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</si>
  <si>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</si>
  <si>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</si>
  <si>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</si>
  <si>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</si>
  <si>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</si>
  <si>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</si>
  <si>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</si>
  <si>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</si>
  <si>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</si>
  <si>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</si>
  <si>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</si>
  <si>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</si>
  <si>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</si>
  <si>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</si>
  <si>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</si>
  <si>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</si>
  <si>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</si>
  <si>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</si>
  <si>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</si>
  <si>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</si>
  <si>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</si>
  <si>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</si>
  <si>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</si>
  <si>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</si>
  <si>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</si>
  <si>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</si>
  <si>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</si>
  <si>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</si>
  <si>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</si>
  <si>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</si>
  <si>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</si>
  <si>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</si>
  <si>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</si>
  <si>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</si>
  <si>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</si>
  <si>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</si>
  <si>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</si>
  <si>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</si>
  <si>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</si>
  <si>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</si>
  <si>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</si>
  <si>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</si>
  <si>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</si>
  <si>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</si>
  <si>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</si>
  <si>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</si>
  <si>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</si>
  <si>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</si>
  <si>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</si>
  <si>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</si>
  <si>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</si>
  <si>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</si>
  <si>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</si>
  <si>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</si>
  <si>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</si>
  <si>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</si>
  <si>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</si>
  <si>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</si>
  <si>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</si>
  <si>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</si>
  <si>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</si>
  <si>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</si>
  <si>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</si>
  <si>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</si>
  <si>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</si>
  <si>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</si>
  <si>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</si>
  <si>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</si>
  <si>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</si>
  <si>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</si>
  <si>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</si>
  <si>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</si>
  <si>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</si>
  <si>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</si>
  <si>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</si>
  <si>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</si>
  <si>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</si>
  <si>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</si>
  <si>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</si>
  <si>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</si>
  <si>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</si>
  <si>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</si>
  <si>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</si>
  <si>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</si>
  <si>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</si>
  <si>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</si>
  <si>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</si>
  <si>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</si>
  <si>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</si>
  <si>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</si>
  <si>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</si>
  <si>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</si>
  <si>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</si>
  <si>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</si>
  <si>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</si>
  <si>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</si>
  <si>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</si>
  <si>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</si>
  <si>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</si>
  <si>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</si>
  <si>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</si>
  <si>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</si>
  <si>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</si>
  <si>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</si>
  <si>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</si>
  <si>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</si>
  <si>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</si>
  <si>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</si>
  <si>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</si>
  <si>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</si>
  <si>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</si>
  <si>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</si>
  <si>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</si>
  <si>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</si>
  <si>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</si>
  <si>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</si>
  <si>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</si>
  <si>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</si>
  <si>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</si>
  <si>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</si>
  <si>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</si>
  <si>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</si>
  <si>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</si>
  <si>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</si>
  <si>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</si>
  <si>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</si>
  <si>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</si>
  <si>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</si>
  <si>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</si>
  <si>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</si>
  <si>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</si>
  <si>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</si>
  <si>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</si>
  <si>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</si>
  <si>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</si>
  <si>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</si>
  <si>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</si>
  <si>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</si>
  <si>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</si>
  <si>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</si>
  <si>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</si>
  <si>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</si>
  <si>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</si>
  <si>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</si>
  <si>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</si>
  <si>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</si>
  <si>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</si>
  <si>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</si>
  <si>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</si>
  <si>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</si>
  <si>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</si>
  <si>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</si>
  <si>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</si>
  <si>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</si>
  <si>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</si>
  <si>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</si>
  <si>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</si>
  <si>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</si>
  <si>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</si>
  <si>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</si>
  <si>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</si>
  <si>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</si>
  <si>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</si>
  <si>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</si>
  <si>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</si>
  <si>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</si>
  <si>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</si>
  <si>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</si>
  <si>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</si>
  <si>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</si>
  <si>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</si>
  <si>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</si>
  <si>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</si>
  <si>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</si>
  <si>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</si>
  <si>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</si>
  <si>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</si>
  <si>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</si>
  <si>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</si>
  <si>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</si>
  <si>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</si>
  <si>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</si>
  <si>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</si>
  <si>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</si>
  <si>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</si>
  <si>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</si>
  <si>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</si>
  <si>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</si>
  <si>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</si>
  <si>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</si>
  <si>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</si>
  <si>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</si>
  <si>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</si>
  <si>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</si>
  <si>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</si>
  <si>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</si>
  <si>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</si>
  <si>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</si>
  <si>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</si>
  <si>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</si>
  <si>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</si>
  <si>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</si>
  <si>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</si>
  <si>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</si>
  <si>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</si>
  <si>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</si>
  <si>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</si>
  <si>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</si>
  <si>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</si>
  <si>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</si>
  <si>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</si>
  <si>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</si>
  <si>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</si>
  <si>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</si>
  <si>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</si>
  <si>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</si>
  <si>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</si>
  <si>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</si>
  <si>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</si>
  <si>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</si>
  <si>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</si>
  <si>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</si>
  <si>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</si>
  <si>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</si>
  <si>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</si>
  <si>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</si>
  <si>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</si>
  <si>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</si>
  <si>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</si>
  <si>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</si>
  <si>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</si>
  <si>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</si>
  <si>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</si>
  <si>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</si>
  <si>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</si>
  <si>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</si>
  <si>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</si>
  <si>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</si>
  <si>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</si>
  <si>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</si>
  <si>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</si>
  <si>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</si>
  <si>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</si>
  <si>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</si>
  <si>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</si>
  <si>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</si>
  <si>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</si>
  <si>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</si>
  <si>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</si>
  <si>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</si>
  <si>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</si>
  <si>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</si>
  <si>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</si>
  <si>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</si>
  <si>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</si>
  <si>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</si>
  <si>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</si>
  <si>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</si>
  <si>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</si>
  <si>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</si>
  <si>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</si>
  <si>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</si>
  <si>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</si>
  <si>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</si>
  <si>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</si>
  <si>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</si>
  <si>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</si>
  <si>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</si>
  <si>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</si>
  <si>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</si>
  <si>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</si>
  <si>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</si>
  <si>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</si>
  <si>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</si>
  <si>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</si>
  <si>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</si>
  <si>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</si>
  <si>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</si>
  <si>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</si>
  <si>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</si>
  <si>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</si>
  <si>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</si>
  <si>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</si>
  <si>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</si>
  <si>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</si>
  <si>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</si>
  <si>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</si>
  <si>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</si>
  <si>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</si>
  <si>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</si>
  <si>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</si>
  <si>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</si>
  <si>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</si>
  <si>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</si>
  <si>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</si>
  <si>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</si>
  <si>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</si>
  <si>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</si>
  <si>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</si>
  <si>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</si>
  <si>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</si>
  <si>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</si>
  <si>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</si>
  <si>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</si>
  <si>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</si>
  <si>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</si>
  <si>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</si>
  <si>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</si>
  <si>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</si>
  <si>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</si>
  <si>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</si>
  <si>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</si>
  <si>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</si>
  <si>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</si>
  <si>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</si>
  <si>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</si>
  <si>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</si>
  <si>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</si>
  <si>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</si>
  <si>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</si>
  <si>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</si>
  <si>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</si>
  <si>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</si>
  <si>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</si>
  <si>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</si>
  <si>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</si>
  <si>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</si>
  <si>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</si>
  <si>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</si>
  <si>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</si>
  <si>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</si>
  <si>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</si>
  <si>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</si>
  <si>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</si>
  <si>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</si>
  <si>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</si>
  <si>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</si>
  <si>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</si>
  <si>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</si>
  <si>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</si>
  <si>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</si>
  <si>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</si>
  <si>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</si>
  <si>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</si>
  <si>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</si>
  <si>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</si>
  <si>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</si>
  <si>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</si>
  <si>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</si>
  <si>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</si>
  <si>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</si>
  <si>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</si>
  <si>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</si>
  <si>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</si>
  <si>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</si>
  <si>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</si>
  <si>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</si>
  <si>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</si>
  <si>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</si>
  <si>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</si>
  <si>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</si>
  <si>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</si>
  <si>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</si>
  <si>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</si>
  <si>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</si>
  <si>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</si>
  <si>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</si>
  <si>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</si>
  <si>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</si>
  <si>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</si>
  <si>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</si>
  <si>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</si>
  <si>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</si>
  <si>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</si>
  <si>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</si>
  <si>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</si>
  <si>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</si>
  <si>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</si>
  <si>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</si>
  <si>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</si>
  <si>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</si>
  <si>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</si>
  <si>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</si>
  <si>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</si>
  <si>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</si>
  <si>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</si>
  <si>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</si>
  <si>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</si>
  <si>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</si>
  <si>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</si>
  <si>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</si>
  <si>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</si>
  <si>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</si>
  <si>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</si>
  <si>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</si>
  <si>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</si>
  <si>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</si>
  <si>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</si>
  <si>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</si>
  <si>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</si>
  <si>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</si>
  <si>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</si>
  <si>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</si>
  <si>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</si>
  <si>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</si>
  <si>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</si>
  <si>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</si>
  <si>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</si>
  <si>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</si>
  <si>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</si>
  <si>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</si>
  <si>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</si>
  <si>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</si>
  <si>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</si>
  <si>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</si>
  <si>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</si>
  <si>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</si>
  <si>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</si>
  <si>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</si>
  <si>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</si>
  <si>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</si>
  <si>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</si>
  <si>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</si>
  <si>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</si>
  <si>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</si>
  <si>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</si>
  <si>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</si>
  <si>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</si>
  <si>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</si>
  <si>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</si>
  <si>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</si>
  <si>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</si>
  <si>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</si>
  <si>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</si>
  <si>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</si>
  <si>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</si>
  <si>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</si>
  <si>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</si>
  <si>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</si>
  <si>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</si>
  <si>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</si>
  <si>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</si>
  <si>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</si>
  <si>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</si>
  <si>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</si>
  <si>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</si>
  <si>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</si>
  <si>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</si>
  <si>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</si>
  <si>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</si>
  <si>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</si>
  <si>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</si>
  <si>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</si>
  <si>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</si>
  <si>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</si>
  <si>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</si>
  <si>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</si>
  <si>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</si>
  <si>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</si>
  <si>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</si>
  <si>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</si>
  <si>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</si>
  <si>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</si>
  <si>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</si>
  <si>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</si>
  <si>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</si>
  <si>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</si>
  <si>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</si>
  <si>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</si>
  <si>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</si>
  <si>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</si>
  <si>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</si>
  <si>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</si>
  <si>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</si>
  <si>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</si>
  <si>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</si>
  <si>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</si>
  <si>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</si>
  <si>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</si>
  <si>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</si>
  <si>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</si>
  <si>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</si>
  <si>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</si>
  <si>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</si>
  <si>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</si>
  <si>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</si>
  <si>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</si>
  <si>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</si>
  <si>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</si>
  <si>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</si>
  <si>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</si>
  <si>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</si>
  <si>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</si>
  <si>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</si>
  <si>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</si>
  <si>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</si>
  <si>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</si>
  <si>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</si>
  <si>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</si>
  <si>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</si>
  <si>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</si>
  <si>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</si>
  <si>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</si>
  <si>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</si>
  <si>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</si>
  <si>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</si>
  <si>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</si>
  <si>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</si>
  <si>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</si>
  <si>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</si>
  <si>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</si>
  <si>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</si>
  <si>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</si>
  <si>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</si>
  <si>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</si>
  <si>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</si>
  <si>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</si>
  <si>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</si>
  <si>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</si>
  <si>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</si>
  <si>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</si>
  <si>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</si>
  <si>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</si>
  <si>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</si>
  <si>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</si>
  <si>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</si>
  <si>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</si>
  <si>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</si>
  <si>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</si>
  <si>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</si>
  <si>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</si>
  <si>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</si>
  <si>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</si>
  <si>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</si>
  <si>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</si>
  <si>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</si>
  <si>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</si>
  <si>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</si>
  <si>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</si>
  <si>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</si>
  <si>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</si>
  <si>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</si>
  <si>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</si>
  <si>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</si>
  <si>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</si>
  <si>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</si>
  <si>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</si>
  <si>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</si>
  <si>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</si>
  <si>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</si>
  <si>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</si>
  <si>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</si>
  <si>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</si>
  <si>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</si>
  <si>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</si>
  <si>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</si>
  <si>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</si>
  <si>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</si>
  <si>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</si>
  <si>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</si>
  <si>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</si>
  <si>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</si>
  <si>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</si>
  <si>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</si>
  <si>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</si>
  <si>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</si>
  <si>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</si>
  <si>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</si>
  <si>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</si>
  <si>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</si>
  <si>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</si>
  <si>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</si>
  <si>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</si>
  <si>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</si>
  <si>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</si>
  <si>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</si>
  <si>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</si>
  <si>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</si>
  <si>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</si>
  <si>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</si>
  <si>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</si>
  <si>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</si>
  <si>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</si>
  <si>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</si>
  <si>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</si>
  <si>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</si>
  <si>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</si>
  <si>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</si>
  <si>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</si>
  <si>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</si>
  <si>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</si>
  <si>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</si>
  <si>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</si>
  <si>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</si>
  <si>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</si>
  <si>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</si>
  <si>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</si>
  <si>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</si>
  <si>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</si>
  <si>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</si>
  <si>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</si>
  <si>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</si>
  <si>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</si>
  <si>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</si>
  <si>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</si>
  <si>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</si>
  <si>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</si>
  <si>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</si>
  <si>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</si>
  <si>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</si>
  <si>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</si>
  <si>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</si>
  <si>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</si>
  <si>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</si>
  <si>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</si>
  <si>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</si>
  <si>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</si>
  <si>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</si>
  <si>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</si>
  <si>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</si>
  <si>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</si>
  <si>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</si>
  <si>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</si>
  <si>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</si>
  <si>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</si>
  <si>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</si>
  <si>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</si>
  <si>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</si>
  <si>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</si>
  <si>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</si>
  <si>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</si>
  <si>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</si>
  <si>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</si>
  <si>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</si>
  <si>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</si>
  <si>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</si>
  <si>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</si>
  <si>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</si>
  <si>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</si>
  <si>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</si>
  <si>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</si>
  <si>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</si>
  <si>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</si>
  <si>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</si>
  <si>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</si>
  <si>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</si>
  <si>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</si>
  <si>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</si>
  <si>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</si>
  <si>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</si>
  <si>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</si>
  <si>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</si>
  <si>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</si>
  <si>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</si>
  <si>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</si>
  <si>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</si>
  <si>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</si>
  <si>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</si>
  <si>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</si>
  <si>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</si>
  <si>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</si>
  <si>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</si>
  <si>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</si>
  <si>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</si>
  <si>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</si>
  <si>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</si>
  <si>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</si>
  <si>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</si>
  <si>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</si>
  <si>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</si>
  <si>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</si>
  <si>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</si>
  <si>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</si>
  <si>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</si>
  <si>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</si>
  <si>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</si>
  <si>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</si>
  <si>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</si>
  <si>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</si>
  <si>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</si>
  <si>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</si>
  <si>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</si>
  <si>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</si>
  <si>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</si>
  <si>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</si>
  <si>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</si>
  <si>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</si>
  <si>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</si>
  <si>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</si>
  <si>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</si>
  <si>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</si>
  <si>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</si>
  <si>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</si>
  <si>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</si>
  <si>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</si>
  <si>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</si>
  <si>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</si>
  <si>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</si>
  <si>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</si>
  <si>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</si>
  <si>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</si>
  <si>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</si>
  <si>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</si>
  <si>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</si>
  <si>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</si>
  <si>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</si>
  <si>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</si>
  <si>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</si>
  <si>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</si>
  <si>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</si>
  <si>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</si>
  <si>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</si>
  <si>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</si>
  <si>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</si>
  <si>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</si>
  <si>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</si>
  <si>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</si>
  <si>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</si>
  <si>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</si>
  <si>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</si>
  <si>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</si>
  <si>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</si>
  <si>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</si>
  <si>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</si>
  <si>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</si>
  <si>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</si>
  <si>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</si>
  <si>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</si>
  <si>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</si>
  <si>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</si>
  <si>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</si>
  <si>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</si>
  <si>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</si>
  <si>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</si>
  <si>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</si>
  <si>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</si>
  <si>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</si>
  <si>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</si>
  <si>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</si>
  <si>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</si>
  <si>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</si>
  <si>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</si>
  <si>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</si>
  <si>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</si>
  <si>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</si>
  <si>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</si>
  <si>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</si>
  <si>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</si>
  <si>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</si>
  <si>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</si>
  <si>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</si>
  <si>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</si>
  <si>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</si>
  <si>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</si>
  <si>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</si>
  <si>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</si>
  <si>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</si>
  <si>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</si>
  <si>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</si>
  <si>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</si>
  <si>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</si>
  <si>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</si>
  <si>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</si>
  <si>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</si>
  <si>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</si>
  <si>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</si>
  <si>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</si>
  <si>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</si>
  <si>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</si>
  <si>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</si>
  <si>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</si>
  <si>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</si>
  <si>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</si>
  <si>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</si>
  <si>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</si>
  <si>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</si>
  <si>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</si>
  <si>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</si>
  <si>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</si>
  <si>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</si>
  <si>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</si>
  <si>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</si>
  <si>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</si>
  <si>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</si>
  <si>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</si>
  <si>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</si>
  <si>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</si>
  <si>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</si>
  <si>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</si>
  <si>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</si>
  <si>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</si>
  <si>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</si>
  <si>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</si>
  <si>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</si>
  <si>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</si>
  <si>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</si>
  <si>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</si>
  <si>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</si>
  <si>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</si>
  <si>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</si>
  <si>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</si>
  <si>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</si>
  <si>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</si>
  <si>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</si>
  <si>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</si>
  <si>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</si>
  <si>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</si>
  <si>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</si>
  <si>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</si>
  <si>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</si>
  <si>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</si>
  <si>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</si>
  <si>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</si>
  <si>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</si>
  <si>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</si>
  <si>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</si>
  <si>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</si>
  <si>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</si>
  <si>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</si>
  <si>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</si>
  <si>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</si>
  <si>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</si>
  <si>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</si>
  <si>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</si>
  <si>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</si>
  <si>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</si>
  <si>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</si>
  <si>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</si>
  <si>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</si>
  <si>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</si>
  <si>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</si>
  <si>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</si>
  <si>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</si>
  <si>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</si>
  <si>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</si>
  <si>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</si>
  <si>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</si>
  <si>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</si>
  <si>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</si>
  <si>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</si>
  <si>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</si>
  <si>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</si>
  <si>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</si>
  <si>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</si>
  <si>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</si>
  <si>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</si>
  <si>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</si>
  <si>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</si>
  <si>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</si>
  <si>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</si>
  <si>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</si>
  <si>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</si>
  <si>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</si>
  <si>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</si>
  <si>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</si>
  <si>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</si>
  <si>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</si>
  <si>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</si>
  <si>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</si>
  <si>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</si>
  <si>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</si>
  <si>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</si>
  <si>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</si>
  <si>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</si>
  <si>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</si>
  <si>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</si>
  <si>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</si>
  <si>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</si>
  <si>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</si>
  <si>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</si>
  <si>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</si>
  <si>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</si>
  <si>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</si>
  <si>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</si>
  <si>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</si>
  <si>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</si>
  <si>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</si>
  <si>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</si>
  <si>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</si>
  <si>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</si>
  <si>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</si>
  <si>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</si>
  <si>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</si>
  <si>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</si>
  <si>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</si>
  <si>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</si>
  <si>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</si>
  <si>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</si>
  <si>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</si>
  <si>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</si>
  <si>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</si>
  <si>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</si>
  <si>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</si>
  <si>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</si>
  <si>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</si>
  <si>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</si>
  <si>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</si>
  <si>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</si>
  <si>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</si>
  <si>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</si>
  <si>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</si>
  <si>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</si>
  <si>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</si>
  <si>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</si>
  <si>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</si>
  <si>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</si>
  <si>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</si>
  <si>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</si>
  <si>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</si>
  <si>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</si>
  <si>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</si>
  <si>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</si>
  <si>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</si>
  <si>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</si>
  <si>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</si>
  <si>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</si>
  <si>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</si>
  <si>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</si>
  <si>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</si>
  <si>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</si>
  <si>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</si>
  <si>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</si>
  <si>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</si>
  <si>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</si>
  <si>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</si>
  <si>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</si>
  <si>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</si>
  <si>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</si>
  <si>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</si>
  <si>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</si>
  <si>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</si>
  <si>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</si>
  <si>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</si>
  <si>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</si>
  <si>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</si>
  <si>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</si>
  <si>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</si>
  <si>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</si>
  <si>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</si>
  <si>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</si>
  <si>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</si>
  <si>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</si>
  <si>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</si>
  <si>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</si>
  <si>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</si>
  <si>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</si>
  <si>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</si>
  <si>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</si>
  <si>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</si>
  <si>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</si>
  <si>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</si>
  <si>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</si>
  <si>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</si>
  <si>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</si>
  <si>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</si>
  <si>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</si>
  <si>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</si>
  <si>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</si>
  <si>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</si>
  <si>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</si>
  <si>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</si>
  <si>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</si>
  <si>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</si>
  <si>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</si>
  <si>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</si>
  <si>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</si>
  <si>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</si>
  <si>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</si>
  <si>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</si>
  <si>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</si>
  <si>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</si>
  <si>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</si>
  <si>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</si>
  <si>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</si>
  <si>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</si>
  <si>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</si>
  <si>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</si>
  <si>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</si>
  <si>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</si>
  <si>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</si>
  <si>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</si>
  <si>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</si>
  <si>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</si>
  <si>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</si>
  <si>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</si>
  <si>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</si>
  <si>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</si>
  <si>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</si>
  <si>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</si>
  <si>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</si>
  <si>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</si>
  <si>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</si>
  <si>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</si>
  <si>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</si>
  <si>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</si>
  <si>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</si>
  <si>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</si>
  <si>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</si>
  <si>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</si>
  <si>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</si>
  <si>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</si>
  <si>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</si>
  <si>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</si>
  <si>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</si>
  <si>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</si>
  <si>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</si>
  <si>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</si>
  <si>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</si>
  <si>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</si>
  <si>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</si>
  <si>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</si>
  <si>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</si>
  <si>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</si>
  <si>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</si>
  <si>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</si>
  <si>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</si>
  <si>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</si>
  <si>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</si>
  <si>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</si>
  <si>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</si>
  <si>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</si>
  <si>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</si>
  <si>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</si>
  <si>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</si>
  <si>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</si>
  <si>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</si>
  <si>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</si>
  <si>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</si>
  <si>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</si>
  <si>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</si>
  <si>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</si>
  <si>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</si>
  <si>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</si>
  <si>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</si>
  <si>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</si>
  <si>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</si>
  <si>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</si>
  <si>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</si>
  <si>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</si>
  <si>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</si>
  <si>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</si>
  <si>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</si>
  <si>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</si>
  <si>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</si>
  <si>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</si>
  <si>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</si>
  <si>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</si>
  <si>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</si>
  <si>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</si>
  <si>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</si>
  <si>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</si>
  <si>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</si>
  <si>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</si>
  <si>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</si>
  <si>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</si>
  <si>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</si>
  <si>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</si>
  <si>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</si>
  <si>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</si>
  <si>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</si>
  <si>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</si>
  <si>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</si>
  <si>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</si>
  <si>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</si>
  <si>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</si>
  <si>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</si>
  <si>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</si>
  <si>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</si>
  <si>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</si>
  <si>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</si>
  <si>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</si>
  <si>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</si>
  <si>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</si>
  <si>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</si>
  <si>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</si>
  <si>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</si>
  <si>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</si>
  <si>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</si>
  <si>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</si>
  <si>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</si>
  <si>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</si>
  <si>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</si>
  <si>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</si>
  <si>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</si>
  <si>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</si>
  <si>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</si>
  <si>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</si>
  <si>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</si>
  <si>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</si>
  <si>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</si>
  <si>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</si>
  <si>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</si>
  <si>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</si>
  <si>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</si>
  <si>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</si>
  <si>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</si>
  <si>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</si>
  <si>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</si>
  <si>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</si>
  <si>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</si>
  <si>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</si>
  <si>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</si>
  <si>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</si>
  <si>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</si>
  <si>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</si>
  <si>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</si>
  <si>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</si>
  <si>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</si>
  <si>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</si>
  <si>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</si>
  <si>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</si>
  <si>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</si>
  <si>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</si>
  <si>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</si>
  <si>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</si>
  <si>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</si>
  <si>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</si>
  <si>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</si>
  <si>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</si>
  <si>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</si>
  <si>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</si>
  <si>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</si>
  <si>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</si>
  <si>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</si>
  <si>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</si>
  <si>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</si>
  <si>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</si>
  <si>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</si>
  <si>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</si>
  <si>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</si>
  <si>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</si>
  <si>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</si>
  <si>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</si>
  <si>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</si>
  <si>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</si>
  <si>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</si>
  <si>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</si>
  <si>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</si>
  <si>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</si>
  <si>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</si>
  <si>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</si>
  <si>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</si>
  <si>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</si>
  <si>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</si>
  <si>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</si>
  <si>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</si>
  <si>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</si>
  <si>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</si>
  <si>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</si>
  <si>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</si>
  <si>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</si>
  <si>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</si>
  <si>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</si>
  <si>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</si>
  <si>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</si>
  <si>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</si>
  <si>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</si>
  <si>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</si>
  <si>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</si>
  <si>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</si>
  <si>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</si>
  <si>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</si>
  <si>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</si>
  <si>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</si>
  <si>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</si>
  <si>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</si>
  <si>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</si>
  <si>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</si>
  <si>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</si>
  <si>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</si>
  <si>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</si>
  <si>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</si>
  <si>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</si>
  <si>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</si>
  <si>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</si>
  <si>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</si>
  <si>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</si>
  <si>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</si>
  <si>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</si>
  <si>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</si>
  <si>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</si>
  <si>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</si>
  <si>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</si>
  <si>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</si>
  <si>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</si>
  <si>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</si>
  <si>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</si>
  <si>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</si>
  <si>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</si>
  <si>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</si>
  <si>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</si>
  <si>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</si>
  <si>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</si>
  <si>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</si>
  <si>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</si>
  <si>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</si>
  <si>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</si>
  <si>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</si>
  <si>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</si>
  <si>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</si>
  <si>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</si>
  <si>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</si>
  <si>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</si>
  <si>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</si>
  <si>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</si>
  <si>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</si>
  <si>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</si>
  <si>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</si>
  <si>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</si>
  <si>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</si>
  <si>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</si>
  <si>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</si>
  <si>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</si>
  <si>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</si>
  <si>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</si>
  <si>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</si>
  <si>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</si>
  <si>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</si>
  <si>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</si>
  <si>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</si>
  <si>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</si>
  <si>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</si>
  <si>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</si>
  <si>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</si>
  <si>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</si>
  <si>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</si>
  <si>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</si>
  <si>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</si>
  <si>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</si>
  <si>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</si>
  <si>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</si>
  <si>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</si>
  <si>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</si>
  <si>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</si>
  <si>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</si>
  <si>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</si>
  <si>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</si>
  <si>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</si>
  <si>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</si>
  <si>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</si>
  <si>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</si>
  <si>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</si>
  <si>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</si>
  <si>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</si>
  <si>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</si>
  <si>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</si>
  <si>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</si>
  <si>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</si>
  <si>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</si>
  <si>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</si>
  <si>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</si>
  <si>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</si>
  <si>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</si>
  <si>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</si>
  <si>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</si>
  <si>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</si>
  <si>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</si>
  <si>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</si>
  <si>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</si>
  <si>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</si>
  <si>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</si>
  <si>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</si>
  <si>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</si>
  <si>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</si>
  <si>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</si>
  <si>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</si>
  <si>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</si>
  <si>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</si>
  <si>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</si>
  <si>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</si>
  <si>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</si>
  <si>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</si>
  <si>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</si>
  <si>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</si>
  <si>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</si>
  <si>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</si>
  <si>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</si>
  <si>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</si>
  <si>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</si>
  <si>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</si>
  <si>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</si>
  <si>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</si>
  <si>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</si>
  <si>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</si>
  <si>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</si>
  <si>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</si>
  <si>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</si>
  <si>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</si>
  <si>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</si>
  <si>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</si>
  <si>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</si>
  <si>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</si>
  <si>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</si>
  <si>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</si>
  <si>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</si>
  <si>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</si>
  <si>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</si>
  <si>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</si>
  <si>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</si>
  <si>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</si>
  <si>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</si>
  <si>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</si>
  <si>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</si>
  <si>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</si>
  <si>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</si>
  <si>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</si>
  <si>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</si>
  <si>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</si>
  <si>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</si>
  <si>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</si>
  <si>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</si>
  <si>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</si>
  <si>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</si>
  <si>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</si>
  <si>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</si>
  <si>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</si>
  <si>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</si>
  <si>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</si>
  <si>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</si>
  <si>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</si>
  <si>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</si>
  <si>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</si>
  <si>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</si>
  <si>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</si>
  <si>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</si>
  <si>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</si>
  <si>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</si>
  <si>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</si>
  <si>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</si>
  <si>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</si>
  <si>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</si>
  <si>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</si>
  <si>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</si>
  <si>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</si>
  <si>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</si>
  <si>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</si>
  <si>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</si>
  <si>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</si>
  <si>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</si>
  <si>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</si>
  <si>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</si>
  <si>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</si>
  <si>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</si>
  <si>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</si>
  <si>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</si>
  <si>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</si>
  <si>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</si>
  <si>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</si>
  <si>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</si>
  <si>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</si>
  <si>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</si>
  <si>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</si>
  <si>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</si>
  <si>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</si>
  <si>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</si>
  <si>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</si>
  <si>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</si>
  <si>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</si>
  <si>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</si>
  <si>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</si>
  <si>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</si>
  <si>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</si>
  <si>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</si>
  <si>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</si>
  <si>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</si>
  <si>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</si>
  <si>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</si>
  <si>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</si>
  <si>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</si>
  <si>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</si>
  <si>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</si>
  <si>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</si>
  <si>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</si>
  <si>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</si>
  <si>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</si>
  <si>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</si>
  <si>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</si>
  <si>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</si>
  <si>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</si>
  <si>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</si>
  <si>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</si>
  <si>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</si>
  <si>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</si>
  <si>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</si>
  <si>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</si>
  <si>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</si>
  <si>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</si>
  <si>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</si>
  <si>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</si>
  <si>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</si>
  <si>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</si>
  <si>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</si>
  <si>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</si>
  <si>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</si>
  <si>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</si>
  <si>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</si>
  <si>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</si>
  <si>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</si>
  <si>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</si>
  <si>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</si>
  <si>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</si>
  <si>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</si>
  <si>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</si>
  <si>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</si>
  <si>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</si>
  <si>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</si>
  <si>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</si>
  <si>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</si>
  <si>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</si>
  <si>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</si>
  <si>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</si>
  <si>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</si>
  <si>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</si>
  <si>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</si>
  <si>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</si>
  <si>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</si>
  <si>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</si>
  <si>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</si>
  <si>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</si>
  <si>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</si>
  <si>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</si>
  <si>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</si>
  <si>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</si>
  <si>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</si>
  <si>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</si>
  <si>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</si>
  <si>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</si>
  <si>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</si>
  <si>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</si>
  <si>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</si>
  <si>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</si>
  <si>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</si>
  <si>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</si>
  <si>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</si>
  <si>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</si>
  <si>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</si>
  <si>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</si>
  <si>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</si>
  <si>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</si>
  <si>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</si>
  <si>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</si>
  <si>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</si>
  <si>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</si>
  <si>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</si>
  <si>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</si>
  <si>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</si>
  <si>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</si>
  <si>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</si>
  <si>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</si>
  <si>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</si>
  <si>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</si>
  <si>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</si>
  <si>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</si>
  <si>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</si>
  <si>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</si>
  <si>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</si>
  <si>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</si>
  <si>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</si>
  <si>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</si>
  <si>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</si>
  <si>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</si>
  <si>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</si>
  <si>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</si>
  <si>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</si>
  <si>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</si>
  <si>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</si>
  <si>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</si>
  <si>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</si>
  <si>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</si>
  <si>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</si>
  <si>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</si>
  <si>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</si>
  <si>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</si>
  <si>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</si>
  <si>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</si>
  <si>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</si>
  <si>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</si>
  <si>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</si>
  <si>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</si>
  <si>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</si>
  <si>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</si>
  <si>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</si>
  <si>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</si>
  <si>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</si>
  <si>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</si>
  <si>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</si>
  <si>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</si>
  <si>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</si>
  <si>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</si>
  <si>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</si>
  <si>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</si>
  <si>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</si>
  <si>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</si>
  <si>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</si>
  <si>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</si>
  <si>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</si>
  <si>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</si>
  <si>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</si>
  <si>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</si>
  <si>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</si>
  <si>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</si>
  <si>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</si>
  <si>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</si>
  <si>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</si>
  <si>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</si>
  <si>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</si>
  <si>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</si>
  <si>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</si>
  <si>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</si>
  <si>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</si>
  <si>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</si>
  <si>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</si>
  <si>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</si>
  <si>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</si>
  <si>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</si>
  <si>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</si>
  <si>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</si>
  <si>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</si>
  <si>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</si>
  <si>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</si>
  <si>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</si>
  <si>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</si>
  <si>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</si>
  <si>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</si>
  <si>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</si>
  <si>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</si>
  <si>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</si>
  <si>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</si>
  <si>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</si>
  <si>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</si>
  <si>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</si>
  <si>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</si>
  <si>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</si>
  <si>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</si>
  <si>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</si>
  <si>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</si>
  <si>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</si>
  <si>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</si>
  <si>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</si>
  <si>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</si>
  <si>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</si>
  <si>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</si>
  <si>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</si>
  <si>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</si>
  <si>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</si>
  <si>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</si>
  <si>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</si>
  <si>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</si>
  <si>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</si>
  <si>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</si>
  <si>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</si>
  <si>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</si>
  <si>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</si>
  <si>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</si>
  <si>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</si>
  <si>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</si>
  <si>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</si>
  <si>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</si>
  <si>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</si>
  <si>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</si>
  <si>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</si>
  <si>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</si>
  <si>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</si>
  <si>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</si>
  <si>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</si>
  <si>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</si>
  <si>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</si>
  <si>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</si>
  <si>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</si>
  <si>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</si>
  <si>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</si>
  <si>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</si>
  <si>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</si>
  <si>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</si>
  <si>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</si>
  <si>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</si>
  <si>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</si>
  <si>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</si>
  <si>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</si>
  <si>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</si>
  <si>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</si>
  <si>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</si>
  <si>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</si>
  <si>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</si>
  <si>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</si>
  <si>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</si>
  <si>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</si>
  <si>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</si>
  <si>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</si>
  <si>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</si>
  <si>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</si>
  <si>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</si>
  <si>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</si>
  <si>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</si>
  <si>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</si>
  <si>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</si>
  <si>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</si>
  <si>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</si>
  <si>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</si>
  <si>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</si>
  <si>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</si>
  <si>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</si>
  <si>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</si>
  <si>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</si>
  <si>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</si>
  <si>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</si>
  <si>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</si>
  <si>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</si>
  <si>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</si>
  <si>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</si>
  <si>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</si>
  <si>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</si>
  <si>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</si>
  <si>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</si>
  <si>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</si>
  <si>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</si>
  <si>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</si>
  <si>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</si>
  <si>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</si>
  <si>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</si>
  <si>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</si>
  <si>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</si>
  <si>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</si>
  <si>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</si>
  <si>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</si>
  <si>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</si>
  <si>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</si>
  <si>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</si>
  <si>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</si>
  <si>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</si>
  <si>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</si>
  <si>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</si>
  <si>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</si>
  <si>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</si>
  <si>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</si>
  <si>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</si>
  <si>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</si>
  <si>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</si>
  <si>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</si>
  <si>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</si>
  <si>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</si>
  <si>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</si>
  <si>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</si>
  <si>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</si>
  <si>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</si>
  <si>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</si>
  <si>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</si>
  <si>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</si>
  <si>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</si>
  <si>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</si>
  <si>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</si>
  <si>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</si>
  <si>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</si>
  <si>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</si>
  <si>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</si>
  <si>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</si>
  <si>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</si>
  <si>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</si>
  <si>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</si>
  <si>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</si>
  <si>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</si>
  <si>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</si>
  <si>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</si>
  <si>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</si>
  <si>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</si>
  <si>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</si>
  <si>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</si>
  <si>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</si>
  <si>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</si>
  <si>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</si>
  <si>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</si>
  <si>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</si>
  <si>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</si>
  <si>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</si>
  <si>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</si>
  <si>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</si>
  <si>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</si>
  <si>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</si>
  <si>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</si>
  <si>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</si>
  <si>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</si>
  <si>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</si>
  <si>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</si>
  <si>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</si>
  <si>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</si>
  <si>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</si>
  <si>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</si>
  <si>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</si>
  <si>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</si>
  <si>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</si>
  <si>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</si>
  <si>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</si>
  <si>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</si>
  <si>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</si>
  <si>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</si>
  <si>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</si>
  <si>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</si>
  <si>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</si>
  <si>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</si>
  <si>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</si>
  <si>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</si>
  <si>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</si>
  <si>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</si>
  <si>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</si>
  <si>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</si>
  <si>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</si>
  <si>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</si>
  <si>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</si>
  <si>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</si>
  <si>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</si>
  <si>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</si>
  <si>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</si>
  <si>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</si>
  <si>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</si>
  <si>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</si>
  <si>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</si>
  <si>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</si>
  <si>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</si>
  <si>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</si>
  <si>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</si>
  <si>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</si>
  <si>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</si>
  <si>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</si>
  <si>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</si>
  <si>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</si>
  <si>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</si>
  <si>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</si>
  <si>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</si>
  <si>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</si>
  <si>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</si>
  <si>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</si>
  <si>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</si>
  <si>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</si>
  <si>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</si>
  <si>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</si>
  <si>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</si>
  <si>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</si>
  <si>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</si>
  <si>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</si>
  <si>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</si>
  <si>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</si>
  <si>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</si>
  <si>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</si>
  <si>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</si>
  <si>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</si>
  <si>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</si>
  <si>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</si>
  <si>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</si>
  <si>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</si>
  <si>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</si>
  <si>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</si>
  <si>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</si>
  <si>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</si>
  <si>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</si>
  <si>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</si>
  <si>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</si>
  <si>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</si>
  <si>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</si>
  <si>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</si>
  <si>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</si>
  <si>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</si>
  <si>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</si>
  <si>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</si>
  <si>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</si>
  <si>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</si>
  <si>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</si>
  <si>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</si>
  <si>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</si>
  <si>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</si>
  <si>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</si>
  <si>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</si>
  <si>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</si>
  <si>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</si>
  <si>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</si>
  <si>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</si>
  <si>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</si>
  <si>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</si>
  <si>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</si>
  <si>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</si>
  <si>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</si>
  <si>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</si>
  <si>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</si>
  <si>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</si>
  <si>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</si>
  <si>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</si>
  <si>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</si>
  <si>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</si>
  <si>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</si>
  <si>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</si>
  <si>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</si>
  <si>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</si>
  <si>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</si>
  <si>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</si>
  <si>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</si>
  <si>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</si>
  <si>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</si>
  <si>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</si>
  <si>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</si>
  <si>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</si>
  <si>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</si>
  <si>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</si>
  <si>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</si>
  <si>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</si>
  <si>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</si>
  <si>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</si>
  <si>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</si>
  <si>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</si>
  <si>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</si>
  <si>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</si>
  <si>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</si>
  <si>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</si>
  <si>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</si>
  <si>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</si>
  <si>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</si>
  <si>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</si>
  <si>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</si>
  <si>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</si>
  <si>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</si>
  <si>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</si>
  <si>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</si>
  <si>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</si>
  <si>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</si>
  <si>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</si>
  <si>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</si>
  <si>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</si>
  <si>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</si>
  <si>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</si>
  <si>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</si>
  <si>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</si>
  <si>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</si>
  <si>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</si>
  <si>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</si>
  <si>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</si>
  <si>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</si>
  <si>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</si>
  <si>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</si>
  <si>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</si>
  <si>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</si>
  <si>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</si>
  <si>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</si>
  <si>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</si>
  <si>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</si>
  <si>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</si>
  <si>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</si>
  <si>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</si>
  <si>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</si>
  <si>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</si>
  <si>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</si>
  <si>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</si>
  <si>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</si>
  <si>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</si>
  <si>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</si>
  <si>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</si>
  <si>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</si>
  <si>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</si>
  <si>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</si>
  <si>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</si>
  <si>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</si>
  <si>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</si>
  <si>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</si>
  <si>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</si>
  <si>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</si>
  <si>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</si>
  <si>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</si>
  <si>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</si>
  <si>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</si>
  <si>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</si>
  <si>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</si>
  <si>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</si>
  <si>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</si>
  <si>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</si>
  <si>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</si>
  <si>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</si>
  <si>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</si>
  <si>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</si>
  <si>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</si>
  <si>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</si>
  <si>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</si>
  <si>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</si>
  <si>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</si>
  <si>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</si>
  <si>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</si>
  <si>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</si>
  <si>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</si>
  <si>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</si>
  <si>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</si>
  <si>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</si>
  <si>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</si>
  <si>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</si>
  <si>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</si>
  <si>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</si>
  <si>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</si>
  <si>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</si>
  <si>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</si>
  <si>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</si>
  <si>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</si>
  <si>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</si>
  <si>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</si>
  <si>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</si>
  <si>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</si>
  <si>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</si>
  <si>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</si>
  <si>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</si>
  <si>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</si>
  <si>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</si>
  <si>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</si>
  <si>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</si>
  <si>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</si>
  <si>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</si>
  <si>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</si>
  <si>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</si>
  <si>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</si>
  <si>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</si>
  <si>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</si>
  <si>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</si>
  <si>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</si>
  <si>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</si>
  <si>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</si>
  <si>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</si>
  <si>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</si>
  <si>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</si>
  <si>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</si>
  <si>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</si>
  <si>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</si>
  <si>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</si>
  <si>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</si>
  <si>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</si>
  <si>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</si>
  <si>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</si>
  <si>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</si>
  <si>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</si>
  <si>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</si>
  <si>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</si>
  <si>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</si>
  <si>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</si>
  <si>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</si>
  <si>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</si>
  <si>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</si>
  <si>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</si>
  <si>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</si>
  <si>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</si>
  <si>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</si>
  <si>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</si>
  <si>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</si>
  <si>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</si>
  <si>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</si>
  <si>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</si>
  <si>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</si>
  <si>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</si>
  <si>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</si>
  <si>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</si>
  <si>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</si>
  <si>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</si>
  <si>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</si>
  <si>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</si>
  <si>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</si>
  <si>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</si>
  <si>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</si>
  <si>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</si>
  <si>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</si>
  <si>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</si>
  <si>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</si>
  <si>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</si>
  <si>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</si>
  <si>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</si>
  <si>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</si>
  <si>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</si>
  <si>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</si>
  <si>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</si>
  <si>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</si>
  <si>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</si>
  <si>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</si>
  <si>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</si>
  <si>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</si>
  <si>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</si>
  <si>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</si>
  <si>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</si>
  <si>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</si>
  <si>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</si>
  <si>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</si>
  <si>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</si>
  <si>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</si>
  <si>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</si>
  <si>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</si>
  <si>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</si>
  <si>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</si>
  <si>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</si>
  <si>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</si>
  <si>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</si>
  <si>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</si>
  <si>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</si>
  <si>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</si>
  <si>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</si>
  <si>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</si>
  <si>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</si>
  <si>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</si>
  <si>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</si>
  <si>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</si>
  <si>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</si>
  <si>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</si>
  <si>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</si>
  <si>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</si>
  <si>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</si>
  <si>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</si>
  <si>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</si>
  <si>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</si>
  <si>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</si>
  <si>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</si>
  <si>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</si>
  <si>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</si>
  <si>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</si>
  <si>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</si>
  <si>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</si>
  <si>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</si>
  <si>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</si>
  <si>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</si>
  <si>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</si>
  <si>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</si>
  <si>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</si>
  <si>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</si>
  <si>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</si>
  <si>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</si>
  <si>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</si>
  <si>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</si>
  <si>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</si>
  <si>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</si>
  <si>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</si>
  <si>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</si>
  <si>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</si>
  <si>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</si>
  <si>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</si>
  <si>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</si>
  <si>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</si>
  <si>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</si>
  <si>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</si>
  <si>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</si>
  <si>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</si>
  <si>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</si>
  <si>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</si>
  <si>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</si>
  <si>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</si>
  <si>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</si>
  <si>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</si>
  <si>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</si>
  <si>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</si>
  <si>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</si>
  <si>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</si>
  <si>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</si>
  <si>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</si>
  <si>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</si>
  <si>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</si>
  <si>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</si>
  <si>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</si>
  <si>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</si>
  <si>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</si>
  <si>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</si>
  <si>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</si>
  <si>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</si>
  <si>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</si>
  <si>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</si>
  <si>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</si>
  <si>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</si>
  <si>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</si>
  <si>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</si>
  <si>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</si>
  <si>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</si>
  <si>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</si>
  <si>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</si>
  <si>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</si>
  <si>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</si>
  <si>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</si>
  <si>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</si>
  <si>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</si>
  <si>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</si>
  <si>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</si>
  <si>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</si>
  <si>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</si>
  <si>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</si>
  <si>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</si>
  <si>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</si>
  <si>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</si>
  <si>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</si>
  <si>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</si>
  <si>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</si>
  <si>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</si>
  <si>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</si>
  <si>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</si>
  <si>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</si>
  <si>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</si>
  <si>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</si>
  <si>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</si>
  <si>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</si>
  <si>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</si>
  <si>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</si>
  <si>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</si>
  <si>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</si>
  <si>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</si>
  <si>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</si>
  <si>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</si>
  <si>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</si>
  <si>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</si>
  <si>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</si>
  <si>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</si>
  <si>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</si>
  <si>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</si>
  <si>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</si>
  <si>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</si>
  <si>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</si>
  <si>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</si>
  <si>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</si>
  <si>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</si>
  <si>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</si>
  <si>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</si>
  <si>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</si>
  <si>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</si>
  <si>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</si>
  <si>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</si>
  <si>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</si>
  <si>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</si>
  <si>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</si>
  <si>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</si>
  <si>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</si>
  <si>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</si>
  <si>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</si>
  <si>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</si>
  <si>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</si>
  <si>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</si>
  <si>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</si>
  <si>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</si>
  <si>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</si>
  <si>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</si>
  <si>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</si>
  <si>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</si>
  <si>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</si>
  <si>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</si>
  <si>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</si>
  <si>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</si>
  <si>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</si>
  <si>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</si>
  <si>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</si>
  <si>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</si>
  <si>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</si>
  <si>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</si>
  <si>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</si>
  <si>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</si>
  <si>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</si>
  <si>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</si>
  <si>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</si>
  <si>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</si>
  <si>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</si>
  <si>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</si>
  <si>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</si>
  <si>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</si>
  <si>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</si>
  <si>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</si>
  <si>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</si>
  <si>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</si>
  <si>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</si>
  <si>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</si>
  <si>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</si>
  <si>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</si>
  <si>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</si>
  <si>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</si>
  <si>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</si>
  <si>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</si>
  <si>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</si>
  <si>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</si>
  <si>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</si>
  <si>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</si>
  <si>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</si>
  <si>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</si>
  <si>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</si>
  <si>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</si>
  <si>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</si>
  <si>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</si>
  <si>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</si>
  <si>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</si>
  <si>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</si>
  <si>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</si>
  <si>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</si>
  <si>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</si>
  <si>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</si>
  <si>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</si>
  <si>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</si>
  <si>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</si>
  <si>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</si>
  <si>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</si>
  <si>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</si>
  <si>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</si>
  <si>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</si>
  <si>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</si>
  <si>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</si>
  <si>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</si>
  <si>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</si>
  <si>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</si>
  <si>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</si>
  <si>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</si>
  <si>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</si>
  <si>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</si>
  <si>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</si>
  <si>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</si>
  <si>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</si>
  <si>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</si>
  <si>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</si>
  <si>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</si>
  <si>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</si>
  <si>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</si>
  <si>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</si>
  <si>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</si>
  <si>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</si>
  <si>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</si>
  <si>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</si>
  <si>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</si>
  <si>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</si>
  <si>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</si>
  <si>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</si>
  <si>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</si>
  <si>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</si>
  <si>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</si>
  <si>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</si>
  <si>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</si>
  <si>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</si>
  <si>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</si>
  <si>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</si>
  <si>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</si>
  <si>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</si>
  <si>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</si>
  <si>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</si>
  <si>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</si>
  <si>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</si>
  <si>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</si>
  <si>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</si>
  <si>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</si>
  <si>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</si>
  <si>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</si>
  <si>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</si>
  <si>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</si>
  <si>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</si>
  <si>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</si>
  <si>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</si>
  <si>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</si>
  <si>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</si>
  <si>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</si>
  <si>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</si>
  <si>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</si>
  <si>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</si>
  <si>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</si>
  <si>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</si>
  <si>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</si>
  <si>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</si>
  <si>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</si>
  <si>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</si>
  <si>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</si>
  <si>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</si>
  <si>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</si>
  <si>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</si>
  <si>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</si>
  <si>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</si>
  <si>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</si>
  <si>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</si>
  <si>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</si>
  <si>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</si>
  <si>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</si>
  <si>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</si>
  <si>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</si>
  <si>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</si>
  <si>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</si>
  <si>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</si>
  <si>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</si>
  <si>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</si>
  <si>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</si>
  <si>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</si>
  <si>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</si>
  <si>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</si>
  <si>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</si>
  <si>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</si>
  <si>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</si>
  <si>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</si>
  <si>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</si>
  <si>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</si>
  <si>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</si>
  <si>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</si>
  <si>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</si>
  <si>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</si>
  <si>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</si>
  <si>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</si>
  <si>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</si>
  <si>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</si>
  <si>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</si>
  <si>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</si>
  <si>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</si>
  <si>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</si>
  <si>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</si>
  <si>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</si>
  <si>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</si>
  <si>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</si>
  <si>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</si>
  <si>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</si>
  <si>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</si>
  <si>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</si>
  <si>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</si>
  <si>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</si>
  <si>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</si>
  <si>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</si>
  <si>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</si>
  <si>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</si>
  <si>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</si>
  <si>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</si>
  <si>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</si>
  <si>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</si>
  <si>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</si>
  <si>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</si>
  <si>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</si>
  <si>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</si>
  <si>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</si>
  <si>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</si>
  <si>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</si>
  <si>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</si>
  <si>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</si>
  <si>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</si>
  <si>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</si>
  <si>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</si>
  <si>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</si>
  <si>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</si>
  <si>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</si>
  <si>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</si>
  <si>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</si>
  <si>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</si>
  <si>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</si>
  <si>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</si>
  <si>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</si>
  <si>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</si>
  <si>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</si>
  <si>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</si>
  <si>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</si>
  <si>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</si>
  <si>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</si>
  <si>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</si>
  <si>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</si>
  <si>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</si>
  <si>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</si>
  <si>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</si>
  <si>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</si>
  <si>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</si>
  <si>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</si>
  <si>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</si>
  <si>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</si>
  <si>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</si>
  <si>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</si>
  <si>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</si>
  <si>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</si>
  <si>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</si>
  <si>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</si>
  <si>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</si>
  <si>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</si>
  <si>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</si>
  <si>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</si>
  <si>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</si>
  <si>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</si>
  <si>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</si>
  <si>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</si>
  <si>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</si>
  <si>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</si>
  <si>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</si>
  <si>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</si>
  <si>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</si>
  <si>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</si>
  <si>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</si>
  <si>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</si>
  <si>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</si>
  <si>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</si>
  <si>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</si>
  <si>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</si>
  <si>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</si>
  <si>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</si>
  <si>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</si>
  <si>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</si>
  <si>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</si>
  <si>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</si>
  <si>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</si>
  <si>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</si>
  <si>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</si>
  <si>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</si>
  <si>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</si>
  <si>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</si>
  <si>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</si>
  <si>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</si>
  <si>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</si>
  <si>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</si>
  <si>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</si>
  <si>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</si>
  <si>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</si>
  <si>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</si>
  <si>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</si>
  <si>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</si>
  <si>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</si>
  <si>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</si>
  <si>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</si>
  <si>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</si>
  <si>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</si>
  <si>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</si>
  <si>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</si>
  <si>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</si>
  <si>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</si>
  <si>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</si>
  <si>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</si>
  <si>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</si>
  <si>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</si>
  <si>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</si>
  <si>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</si>
  <si>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</si>
  <si>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</si>
  <si>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</si>
  <si>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</si>
  <si>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</si>
  <si>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</si>
  <si>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</si>
  <si>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</si>
  <si>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</si>
  <si>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</si>
  <si>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</si>
  <si>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</si>
  <si>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</si>
  <si>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</si>
  <si>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</si>
  <si>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</si>
  <si>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</si>
  <si>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</si>
  <si>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</si>
  <si>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</si>
  <si>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</si>
  <si>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</si>
  <si>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</si>
  <si>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</si>
  <si>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</si>
  <si>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</si>
  <si>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</si>
  <si>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</si>
  <si>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</si>
  <si>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</si>
  <si>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</si>
  <si>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</si>
  <si>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</si>
  <si>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</si>
  <si>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</si>
  <si>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</si>
  <si>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</si>
  <si>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</si>
  <si>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</si>
  <si>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</si>
  <si>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</si>
  <si>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</si>
  <si>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</si>
  <si>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</si>
  <si>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</si>
  <si>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</si>
  <si>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</si>
  <si>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</si>
  <si>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</si>
  <si>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</si>
  <si>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</si>
  <si>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</si>
  <si>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</si>
  <si>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</si>
  <si>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</si>
  <si>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</si>
  <si>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</si>
  <si>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</si>
  <si>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</si>
  <si>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</si>
  <si>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</si>
  <si>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</si>
  <si>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</si>
  <si>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</si>
  <si>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</si>
  <si>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</si>
  <si>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</si>
  <si>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</si>
  <si>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</si>
  <si>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</si>
  <si>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</si>
  <si>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</si>
  <si>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</si>
  <si>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</si>
  <si>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</si>
  <si>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</si>
  <si>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</si>
  <si>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</si>
  <si>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</si>
  <si>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</si>
  <si>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</si>
  <si>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</si>
  <si>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</si>
  <si>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</si>
  <si>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</si>
  <si>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</si>
  <si>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</si>
  <si>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</si>
  <si>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</si>
  <si>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</si>
  <si>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</si>
  <si>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</si>
  <si>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</si>
  <si>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</si>
  <si>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</si>
  <si>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</si>
  <si>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</si>
  <si>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</si>
  <si>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</si>
  <si>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</si>
  <si>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</si>
  <si>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</si>
  <si>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</si>
  <si>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</si>
  <si>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</si>
  <si>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</si>
  <si>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</si>
  <si>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</si>
  <si>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</si>
  <si>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</si>
  <si>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</si>
  <si>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</si>
  <si>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</si>
  <si>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</si>
  <si>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</si>
  <si>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</si>
  <si>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</si>
  <si>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</si>
  <si>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</si>
  <si>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</si>
  <si>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</si>
  <si>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</si>
  <si>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</si>
  <si>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</si>
  <si>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</si>
  <si>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</si>
  <si>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</si>
  <si>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</si>
  <si>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</si>
  <si>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</si>
  <si>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</si>
  <si>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</si>
  <si>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</si>
  <si>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</si>
  <si>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</si>
  <si>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</si>
  <si>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</si>
  <si>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</si>
  <si>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</si>
  <si>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</si>
  <si>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</si>
  <si>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</si>
  <si>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</si>
  <si>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</si>
  <si>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</si>
  <si>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</si>
  <si>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</si>
  <si>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</si>
  <si>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</si>
  <si>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</si>
  <si>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</si>
  <si>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</si>
  <si>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</si>
  <si>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</si>
  <si>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</si>
  <si>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</si>
  <si>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</si>
  <si>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</si>
  <si>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</si>
  <si>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</si>
  <si>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</si>
  <si>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</si>
  <si>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</si>
  <si>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</si>
  <si>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</si>
  <si>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</si>
  <si>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</si>
  <si>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</si>
  <si>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</si>
  <si>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</si>
  <si>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</si>
  <si>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</si>
  <si>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</si>
  <si>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</si>
  <si>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</si>
  <si>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</si>
  <si>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</si>
  <si>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</si>
  <si>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</si>
  <si>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</si>
  <si>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</si>
  <si>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</si>
  <si>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</si>
  <si>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</si>
  <si>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</si>
  <si>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</si>
  <si>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</si>
  <si>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</si>
  <si>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</si>
  <si>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</si>
  <si>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</si>
  <si>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</si>
  <si>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</si>
  <si>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</si>
  <si>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</si>
  <si>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</si>
  <si>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</si>
  <si>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</si>
  <si>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</si>
  <si>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</si>
  <si>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</si>
  <si>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</si>
  <si>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</si>
  <si>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</si>
  <si>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</si>
  <si>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</si>
  <si>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</si>
  <si>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</si>
  <si>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</si>
  <si>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</si>
  <si>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</si>
  <si>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</si>
  <si>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</si>
  <si>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</si>
  <si>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</si>
  <si>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</si>
  <si>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</si>
  <si>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</si>
  <si>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</si>
  <si>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</si>
  <si>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</si>
  <si>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</si>
  <si>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</si>
  <si>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</si>
  <si>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</si>
  <si>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</si>
  <si>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</si>
  <si>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</si>
  <si>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</si>
  <si>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</si>
  <si>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</si>
  <si>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</si>
  <si>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</si>
  <si>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</si>
  <si>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</si>
  <si>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</si>
  <si>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</si>
  <si>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</si>
  <si>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</si>
  <si>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</si>
  <si>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</si>
  <si>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</si>
  <si>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</si>
  <si>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</si>
  <si>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</si>
  <si>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</si>
  <si>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</si>
  <si>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</si>
  <si>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</si>
  <si>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</si>
  <si>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</si>
  <si>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</si>
  <si>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</si>
  <si>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</si>
  <si>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</si>
  <si>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</si>
  <si>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</si>
  <si>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</si>
  <si>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</si>
  <si>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</si>
  <si>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</si>
  <si>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</si>
  <si>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</si>
  <si>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</si>
  <si>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</si>
  <si>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</si>
  <si>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</si>
  <si>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</si>
  <si>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</si>
  <si>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</si>
  <si>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</si>
  <si>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</si>
  <si>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</si>
  <si>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</si>
  <si>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</si>
  <si>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</si>
  <si>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</si>
  <si>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</si>
  <si>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</si>
  <si>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</si>
  <si>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</si>
  <si>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</si>
  <si>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</si>
  <si>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</si>
  <si>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</si>
  <si>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</si>
  <si>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</si>
  <si>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</si>
  <si>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</si>
  <si>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</si>
  <si>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</si>
  <si>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</si>
  <si>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</si>
  <si>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</si>
  <si>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</si>
  <si>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</si>
  <si>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</si>
  <si>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</si>
  <si>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</si>
  <si>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</si>
  <si>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</si>
  <si>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</si>
  <si>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</si>
  <si>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</si>
  <si>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</si>
  <si>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</si>
  <si>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</si>
  <si>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</si>
  <si>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</si>
  <si>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</si>
  <si>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</si>
  <si>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</si>
  <si>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</si>
  <si>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</si>
  <si>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</si>
  <si>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</si>
  <si>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</si>
  <si>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</si>
  <si>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</si>
  <si>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</si>
  <si>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</si>
  <si>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</si>
  <si>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</si>
  <si>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</si>
  <si>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</si>
  <si>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</si>
  <si>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</si>
  <si>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</si>
  <si>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</si>
  <si>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</si>
  <si>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</si>
  <si>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</si>
  <si>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</si>
  <si>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</si>
  <si>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</si>
  <si>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</si>
  <si>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</si>
  <si>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</si>
  <si>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</si>
  <si>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</si>
  <si>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</si>
  <si>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</si>
  <si>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</si>
  <si>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</si>
  <si>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</si>
  <si>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</si>
  <si>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</si>
  <si>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</si>
  <si>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</si>
  <si>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</si>
  <si>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</si>
  <si>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</si>
  <si>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</si>
  <si>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</si>
  <si>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</si>
  <si>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</si>
  <si>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</si>
  <si>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</si>
  <si>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</si>
  <si>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</si>
  <si>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</si>
  <si>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</si>
  <si>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</si>
  <si>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</si>
  <si>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</si>
  <si>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</si>
  <si>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</si>
  <si>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</si>
  <si>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</si>
  <si>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</si>
  <si>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</si>
  <si>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</si>
  <si>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</si>
  <si>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</si>
  <si>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</si>
  <si>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</si>
  <si>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</si>
  <si>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</si>
  <si>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</si>
  <si>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</si>
  <si>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</si>
  <si>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</si>
  <si>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</si>
  <si>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</si>
  <si>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</si>
  <si>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</si>
  <si>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</si>
  <si>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</si>
  <si>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</si>
  <si>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</si>
  <si>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</si>
  <si>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</si>
  <si>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</si>
  <si>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</si>
  <si>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</si>
  <si>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</si>
  <si>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</si>
  <si>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</si>
  <si>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</si>
  <si>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</si>
  <si>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</si>
  <si>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</si>
  <si>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</si>
  <si>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</si>
  <si>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</si>
  <si>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</si>
  <si>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</si>
  <si>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</si>
  <si>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</si>
  <si>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</si>
  <si>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</si>
  <si>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</si>
  <si>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</si>
  <si>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</si>
  <si>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</si>
  <si>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</si>
  <si>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</si>
  <si>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</si>
  <si>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</si>
  <si>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</si>
  <si>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</si>
  <si>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</si>
  <si>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</si>
  <si>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</si>
  <si>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</si>
  <si>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</si>
  <si>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</si>
  <si>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</si>
  <si>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</si>
  <si>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</si>
  <si>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</si>
  <si>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</si>
  <si>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</si>
  <si>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</si>
  <si>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</si>
  <si>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</si>
  <si>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</si>
  <si>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</si>
  <si>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</si>
  <si>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</si>
  <si>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</si>
  <si>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</si>
  <si>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</si>
  <si>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</si>
  <si>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</si>
  <si>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</si>
  <si>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</si>
  <si>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</si>
  <si>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</si>
  <si>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</si>
  <si>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</si>
  <si>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</si>
  <si>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</si>
  <si>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</si>
  <si>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</si>
  <si>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</si>
  <si>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</si>
  <si>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</si>
  <si>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</si>
  <si>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</si>
  <si>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</si>
  <si>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</si>
  <si>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</si>
  <si>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</si>
  <si>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</si>
  <si>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</si>
  <si>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</si>
  <si>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</si>
  <si>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</si>
  <si>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</si>
  <si>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</si>
  <si>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</si>
  <si>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</si>
  <si>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</si>
  <si>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</si>
  <si>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</si>
  <si>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</si>
  <si>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</si>
  <si>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</si>
  <si>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</si>
  <si>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</si>
  <si>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</si>
  <si>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</si>
  <si>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</si>
  <si>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</si>
  <si>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</si>
  <si>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</si>
  <si>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</si>
  <si>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</si>
  <si>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</si>
  <si>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</si>
  <si>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</si>
  <si>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</si>
  <si>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</si>
  <si>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</si>
  <si>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</si>
  <si>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</si>
  <si>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</si>
  <si>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</si>
  <si>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</si>
  <si>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</si>
  <si>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</si>
  <si>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</si>
  <si>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</si>
  <si>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</si>
  <si>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</si>
  <si>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</si>
  <si>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</si>
  <si>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</si>
  <si>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</si>
  <si>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</si>
  <si>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</si>
  <si>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</si>
  <si>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</si>
  <si>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</si>
  <si>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</si>
  <si>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</si>
  <si>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</si>
  <si>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</si>
  <si>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</si>
  <si>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</si>
  <si>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</si>
  <si>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</si>
  <si>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</si>
  <si>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</si>
  <si>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</si>
  <si>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</si>
  <si>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</si>
  <si>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</si>
  <si>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</si>
  <si>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</si>
  <si>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</si>
  <si>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</si>
  <si>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</si>
  <si>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</si>
  <si>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</si>
  <si>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</si>
  <si>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</si>
  <si>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</si>
  <si>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</si>
  <si>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</si>
  <si>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</si>
  <si>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</si>
  <si>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</si>
  <si>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</si>
  <si>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</si>
  <si>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</si>
  <si>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</si>
  <si>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</si>
  <si>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</si>
  <si>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</si>
  <si>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</si>
  <si>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</si>
  <si>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</si>
  <si>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</si>
  <si>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</si>
  <si>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</si>
  <si>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</si>
  <si>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</si>
  <si>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</si>
  <si>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</si>
  <si>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</si>
  <si>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</si>
  <si>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</si>
  <si>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</si>
  <si>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</si>
  <si>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</si>
  <si>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</si>
  <si>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</si>
  <si>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</si>
  <si>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</si>
  <si>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</si>
  <si>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</si>
  <si>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</si>
  <si>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</si>
  <si>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</si>
  <si>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</si>
  <si>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</si>
  <si>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</si>
  <si>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</si>
  <si>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</si>
  <si>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</si>
  <si>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</si>
  <si>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</si>
  <si>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</si>
  <si>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</si>
  <si>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</si>
  <si>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</si>
  <si>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</si>
  <si>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</si>
  <si>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</si>
  <si>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</si>
  <si>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</si>
  <si>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</si>
  <si>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</si>
  <si>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</si>
  <si>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</si>
  <si>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</si>
  <si>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</si>
  <si>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</si>
  <si>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</si>
  <si>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</si>
  <si>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</si>
  <si>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</si>
  <si>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</si>
  <si>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</si>
  <si>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</si>
  <si>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</si>
  <si>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</si>
  <si>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</si>
  <si>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</si>
  <si>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</si>
  <si>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</si>
  <si>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</si>
  <si>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</si>
  <si>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</si>
  <si>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</si>
  <si>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</si>
  <si>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</si>
  <si>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</si>
  <si>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</si>
  <si>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</si>
  <si>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</si>
  <si>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</si>
  <si>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</si>
  <si>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</si>
  <si>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</si>
  <si>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</si>
  <si>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</si>
  <si>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</si>
  <si>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</si>
  <si>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</si>
  <si>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</si>
  <si>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</si>
  <si>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</si>
  <si>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</si>
  <si>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</si>
  <si>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</si>
  <si>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</si>
  <si>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</si>
  <si>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</si>
  <si>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</si>
  <si>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</si>
  <si>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</si>
  <si>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</si>
  <si>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</si>
  <si>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</si>
  <si>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</si>
  <si>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</si>
  <si>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</si>
  <si>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</si>
  <si>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</si>
  <si>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</si>
  <si>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</si>
  <si>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</si>
  <si>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</si>
  <si>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</si>
  <si>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</si>
  <si>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</si>
  <si>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</si>
  <si>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</si>
  <si>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</si>
  <si>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</si>
  <si>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</si>
  <si>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</si>
  <si>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</si>
  <si>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</si>
  <si>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</si>
  <si>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</si>
  <si>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</si>
  <si>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</si>
  <si>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</si>
  <si>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</si>
  <si>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</si>
  <si>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</si>
  <si>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</si>
  <si>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</si>
  <si>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</si>
  <si>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</si>
  <si>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</si>
  <si>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</si>
  <si>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</si>
  <si>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</si>
  <si>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</si>
  <si>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</si>
  <si>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</si>
  <si>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</si>
  <si>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</si>
  <si>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</si>
  <si>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</si>
  <si>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</si>
  <si>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</si>
  <si>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</si>
  <si>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</si>
  <si>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</si>
  <si>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</si>
  <si>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</si>
  <si>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</si>
  <si>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</si>
  <si>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</si>
  <si>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</si>
  <si>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</si>
  <si>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</si>
  <si>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</si>
  <si>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</si>
  <si>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</si>
  <si>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</si>
  <si>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</si>
  <si>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</si>
  <si>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</si>
  <si>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</si>
  <si>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</si>
  <si>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</si>
  <si>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</si>
  <si>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</si>
  <si>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</si>
  <si>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</si>
  <si>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</si>
  <si>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</si>
  <si>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</si>
  <si>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</si>
  <si>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</si>
  <si>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</si>
  <si>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</si>
  <si>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</si>
  <si>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</si>
  <si>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</si>
  <si>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</si>
  <si>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</si>
  <si>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</si>
  <si>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</si>
  <si>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</si>
  <si>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</si>
  <si>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</si>
  <si>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</si>
  <si>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</si>
  <si>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</si>
  <si>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</si>
  <si>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</si>
  <si>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</si>
  <si>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</si>
  <si>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</si>
  <si>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</si>
  <si>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</si>
  <si>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</si>
  <si>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</si>
  <si>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</si>
  <si>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</si>
  <si>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</si>
  <si>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</si>
  <si>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</si>
  <si>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</si>
  <si>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</si>
  <si>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</si>
  <si>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</si>
  <si>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</si>
  <si>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</si>
  <si>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</si>
  <si>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</si>
  <si>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</si>
  <si>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</si>
  <si>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</si>
  <si>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</si>
  <si>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</si>
  <si>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</si>
  <si>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</si>
  <si>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</si>
  <si>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</si>
  <si>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</si>
  <si>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</si>
  <si>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</si>
  <si>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</si>
  <si>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</si>
  <si>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</si>
  <si>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</si>
  <si>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</si>
  <si>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</si>
  <si>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</si>
  <si>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</si>
  <si>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</si>
  <si>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</si>
  <si>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</si>
  <si>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</si>
  <si>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</si>
  <si>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</si>
  <si>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</si>
  <si>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</si>
  <si>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</si>
  <si>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</si>
  <si>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</si>
  <si>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</si>
  <si>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</si>
  <si>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</si>
  <si>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</si>
  <si>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</si>
  <si>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</si>
  <si>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</si>
  <si>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</si>
  <si>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</si>
  <si>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</si>
  <si>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</si>
  <si>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</si>
  <si>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</si>
  <si>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</si>
  <si>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</si>
  <si>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</si>
  <si>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</si>
  <si>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</si>
  <si>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</si>
  <si>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</si>
  <si>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</si>
  <si>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</si>
  <si>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</si>
  <si>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</si>
  <si>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</si>
  <si>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</si>
  <si>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</si>
  <si>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</si>
  <si>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</si>
  <si>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</si>
  <si>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</si>
  <si>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</si>
  <si>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</si>
  <si>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</si>
  <si>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</si>
  <si>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</si>
  <si>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</si>
  <si>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</si>
  <si>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</si>
  <si>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</si>
  <si>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</si>
  <si>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</si>
  <si>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</si>
  <si>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</si>
  <si>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</si>
  <si>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</si>
  <si>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</si>
  <si>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</si>
  <si>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</si>
  <si>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</si>
  <si>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</si>
  <si>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</si>
  <si>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</si>
  <si>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</si>
  <si>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</si>
  <si>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</si>
  <si>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</si>
  <si>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</si>
  <si>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</si>
  <si>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</si>
  <si>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</si>
  <si>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</si>
  <si>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</si>
  <si>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</si>
  <si>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</si>
  <si>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</si>
  <si>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</si>
  <si>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</si>
  <si>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</si>
  <si>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</si>
  <si>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</si>
  <si>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</si>
  <si>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</si>
  <si>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</si>
  <si>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</si>
  <si>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</si>
  <si>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</si>
  <si>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</si>
  <si>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</si>
  <si>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</si>
  <si>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</si>
  <si>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</si>
  <si>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</si>
  <si>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</si>
  <si>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</si>
  <si>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</si>
  <si>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</si>
  <si>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</si>
  <si>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</si>
  <si>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</si>
  <si>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</si>
  <si>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</si>
  <si>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</si>
  <si>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</si>
  <si>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</si>
  <si>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</si>
  <si>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</si>
  <si>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</si>
  <si>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</si>
  <si>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</si>
  <si>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</si>
  <si>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</si>
  <si>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</si>
  <si>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</si>
  <si>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</si>
  <si>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</si>
  <si>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</si>
  <si>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</si>
  <si>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</si>
  <si>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</si>
  <si>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</si>
  <si>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</si>
  <si>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</si>
  <si>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</si>
  <si>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</si>
  <si>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</si>
  <si>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</si>
  <si>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</si>
  <si>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</si>
  <si>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</si>
  <si>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</si>
  <si>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</si>
  <si>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</si>
  <si>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</si>
  <si>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</si>
  <si>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</si>
  <si>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</si>
  <si>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</si>
  <si>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</si>
  <si>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</si>
  <si>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</si>
  <si>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</si>
  <si>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</si>
  <si>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</si>
  <si>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</si>
  <si>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</si>
  <si>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</si>
  <si>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</si>
  <si>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</si>
  <si>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</si>
  <si>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</si>
  <si>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</si>
  <si>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</si>
  <si>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</si>
  <si>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</si>
  <si>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</si>
  <si>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</si>
  <si>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</si>
  <si>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</si>
  <si>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</si>
  <si>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</si>
  <si>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</si>
  <si>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</si>
  <si>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</si>
  <si>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</si>
  <si>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</si>
  <si>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</si>
  <si>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</si>
  <si>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</si>
  <si>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</si>
  <si>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</si>
  <si>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</si>
  <si>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</si>
  <si>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</si>
  <si>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</si>
  <si>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</si>
  <si>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</si>
  <si>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</si>
  <si>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</si>
  <si>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</si>
  <si>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</si>
  <si>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</si>
  <si>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</si>
  <si>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</si>
  <si>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</si>
  <si>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</si>
  <si>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</si>
  <si>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</si>
  <si>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</si>
  <si>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</si>
  <si>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</si>
  <si>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</si>
  <si>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</si>
  <si>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</si>
  <si>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</si>
  <si>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</si>
  <si>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</si>
  <si>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</si>
  <si>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</si>
  <si>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</si>
  <si>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</si>
  <si>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</si>
  <si>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</si>
  <si>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</si>
  <si>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</si>
  <si>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</si>
  <si>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</si>
  <si>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</si>
  <si>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</si>
  <si>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</si>
  <si>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</si>
  <si>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</si>
  <si>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</si>
  <si>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</si>
  <si>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</si>
  <si>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</si>
  <si>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</si>
  <si>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</si>
  <si>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</si>
  <si>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</si>
  <si>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</si>
  <si>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</si>
  <si>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</si>
  <si>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</si>
  <si>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</si>
  <si>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</si>
  <si>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</si>
  <si>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</si>
  <si>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</si>
  <si>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</si>
  <si>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</si>
  <si>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</si>
  <si>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</si>
  <si>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</si>
  <si>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</si>
  <si>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</si>
  <si>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</si>
  <si>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</si>
  <si>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</si>
  <si>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</si>
  <si>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</si>
  <si>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</si>
  <si>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</si>
  <si>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</si>
  <si>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</si>
  <si>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</si>
  <si>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</si>
  <si>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</si>
  <si>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</si>
  <si>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</si>
  <si>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</si>
  <si>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</si>
  <si>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</si>
  <si>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</si>
  <si>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</si>
  <si>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</si>
  <si>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</si>
  <si>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</si>
  <si>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</si>
  <si>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</si>
  <si>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</si>
  <si>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</si>
  <si>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</si>
  <si>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</si>
  <si>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</si>
  <si>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</si>
  <si>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</si>
  <si>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</si>
  <si>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</si>
  <si>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</si>
  <si>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</si>
  <si>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</si>
  <si>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</si>
  <si>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</si>
  <si>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</si>
  <si>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</si>
  <si>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</si>
  <si>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</si>
  <si>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</si>
  <si>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</si>
  <si>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</si>
  <si>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</si>
  <si>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</si>
  <si>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</si>
  <si>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</si>
  <si>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</si>
  <si>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</si>
  <si>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</si>
  <si>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</si>
  <si>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</si>
  <si>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</si>
  <si>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</si>
  <si>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</si>
  <si>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</si>
  <si>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</si>
  <si>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</si>
  <si>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</si>
  <si>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</si>
  <si>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</si>
  <si>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</si>
  <si>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</si>
  <si>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</si>
  <si>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</si>
  <si>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</si>
  <si>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</si>
  <si>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</si>
  <si>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</si>
  <si>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</si>
  <si>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</si>
  <si>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</si>
  <si>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</si>
  <si>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</si>
  <si>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</si>
  <si>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</si>
  <si>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</si>
  <si>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</si>
  <si>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</si>
  <si>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</si>
  <si>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</si>
  <si>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</si>
  <si>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</si>
  <si>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</si>
  <si>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</si>
  <si>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</si>
  <si>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</si>
  <si>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</si>
  <si>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</si>
  <si>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</si>
  <si>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</si>
  <si>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</si>
  <si>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</si>
  <si>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</si>
  <si>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</si>
  <si>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</si>
  <si>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</si>
  <si>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</si>
  <si>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</si>
  <si>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</si>
  <si>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</si>
  <si>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</si>
  <si>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</si>
  <si>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</si>
  <si>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</si>
  <si>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</si>
  <si>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</si>
  <si>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</si>
  <si>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</si>
  <si>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</si>
  <si>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</si>
  <si>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</si>
  <si>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</si>
  <si>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</si>
  <si>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</si>
  <si>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</si>
  <si>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</si>
  <si>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</si>
  <si>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</si>
  <si>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</si>
  <si>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</si>
  <si>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</si>
  <si>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</si>
  <si>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</si>
  <si>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</si>
  <si>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</si>
  <si>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</si>
  <si>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</si>
  <si>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</si>
  <si>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</si>
  <si>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</si>
  <si>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</si>
  <si>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</si>
  <si>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</si>
  <si>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</si>
  <si>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</si>
  <si>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</si>
  <si>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</si>
  <si>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</si>
  <si>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</si>
  <si>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</si>
  <si>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</si>
  <si>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</si>
  <si>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</si>
  <si>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</si>
  <si>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</si>
  <si>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</si>
  <si>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</si>
  <si>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</si>
  <si>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</si>
  <si>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</si>
  <si>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</si>
  <si>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</si>
  <si>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</si>
  <si>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</si>
  <si>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</si>
  <si>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</si>
  <si>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</si>
  <si>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</si>
  <si>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</si>
  <si>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</si>
  <si>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</si>
  <si>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</si>
  <si>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</si>
  <si>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</si>
  <si>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</si>
  <si>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</si>
  <si>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</si>
  <si>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</si>
  <si>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</si>
  <si>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</si>
  <si>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</si>
  <si>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</si>
  <si>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</si>
  <si>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</si>
  <si>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</si>
  <si>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</si>
  <si>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</si>
  <si>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</si>
  <si>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</si>
  <si>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</si>
  <si>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</si>
  <si>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</si>
  <si>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</si>
  <si>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</si>
  <si>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</si>
  <si>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</si>
  <si>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</si>
  <si>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</si>
  <si>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</si>
  <si>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</si>
  <si>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</si>
  <si>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</si>
  <si>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</si>
  <si>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</si>
  <si>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</si>
  <si>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</si>
  <si>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</si>
  <si>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</si>
  <si>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</si>
  <si>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</si>
  <si>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</si>
  <si>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</si>
  <si>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</si>
  <si>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</si>
  <si>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</si>
  <si>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</si>
  <si>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</si>
  <si>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</si>
  <si>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</si>
  <si>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</si>
  <si>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</si>
  <si>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</si>
  <si>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</si>
  <si>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</si>
  <si>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</si>
  <si>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</si>
  <si>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</si>
  <si>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</si>
  <si>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</si>
  <si>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</si>
  <si>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</si>
  <si>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</si>
  <si>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</si>
  <si>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</si>
  <si>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</si>
  <si>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</si>
  <si>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</si>
  <si>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</si>
  <si>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</si>
  <si>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</si>
  <si>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</si>
  <si>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</si>
  <si>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</si>
  <si>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</si>
  <si>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</si>
  <si>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</si>
  <si>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</si>
  <si>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</si>
  <si>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</si>
  <si>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</si>
  <si>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</si>
  <si>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</si>
  <si>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</si>
  <si>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</si>
  <si>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</si>
  <si>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</si>
  <si>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</si>
  <si>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</si>
  <si>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</si>
  <si>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</si>
  <si>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</si>
  <si>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</si>
  <si>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</si>
  <si>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</si>
  <si>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</si>
  <si>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</si>
  <si>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</si>
  <si>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</si>
  <si>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</si>
  <si>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</si>
  <si>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</si>
  <si>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</si>
  <si>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</si>
  <si>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</si>
  <si>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</si>
  <si>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</si>
  <si>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</si>
  <si>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</si>
  <si>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</si>
  <si>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</si>
  <si>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</si>
  <si>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</si>
  <si>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</si>
  <si>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</si>
  <si>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</si>
  <si>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</si>
  <si>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</si>
  <si>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</si>
  <si>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</si>
  <si>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</si>
  <si>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</si>
  <si>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</si>
  <si>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</si>
  <si>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</si>
  <si>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</si>
  <si>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</si>
  <si>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</si>
  <si>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</si>
  <si>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</si>
  <si>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</si>
  <si>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</si>
  <si>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</si>
  <si>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</si>
  <si>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</si>
  <si>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</si>
  <si>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</si>
  <si>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</si>
  <si>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</si>
  <si>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</si>
  <si>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</si>
  <si>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</si>
  <si>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</si>
  <si>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</si>
  <si>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</si>
  <si>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</si>
  <si>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</si>
  <si>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</si>
  <si>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</si>
  <si>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</si>
  <si>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</si>
  <si>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</si>
  <si>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</si>
  <si>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</si>
  <si>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</si>
  <si>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</si>
  <si>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</si>
  <si>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</si>
  <si>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</si>
  <si>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</si>
  <si>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</si>
  <si>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</si>
  <si>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</si>
  <si>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</si>
  <si>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</si>
  <si>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</si>
  <si>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</si>
  <si>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</si>
  <si>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</si>
  <si>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</si>
  <si>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</si>
  <si>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</si>
  <si>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</si>
  <si>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</si>
  <si>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</si>
  <si>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</si>
  <si>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</si>
  <si>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</si>
  <si>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</si>
  <si>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</si>
  <si>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</si>
  <si>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</si>
  <si>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</si>
  <si>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</si>
  <si>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</si>
  <si>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</si>
  <si>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</si>
  <si>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</si>
  <si>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</si>
  <si>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</si>
  <si>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</si>
  <si>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</si>
  <si>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</si>
  <si>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</si>
  <si>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</si>
  <si>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</si>
  <si>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</si>
  <si>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</si>
  <si>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</si>
  <si>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</si>
  <si>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</si>
  <si>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</si>
  <si>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</si>
  <si>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</si>
  <si>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</si>
  <si>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</si>
  <si>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</si>
  <si>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</si>
  <si>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</si>
  <si>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</si>
  <si>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</si>
  <si>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</si>
  <si>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</si>
  <si>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</si>
  <si>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</si>
  <si>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</si>
  <si>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</si>
  <si>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</si>
  <si>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</si>
  <si>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</si>
  <si>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</si>
  <si>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</si>
  <si>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</si>
  <si>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</si>
  <si>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</si>
  <si>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</si>
  <si>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</si>
  <si>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</si>
  <si>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</si>
  <si>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</si>
  <si>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</si>
  <si>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</si>
  <si>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</si>
  <si>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</si>
  <si>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</si>
  <si>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</si>
  <si>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</si>
  <si>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</si>
  <si>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</si>
  <si>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</si>
  <si>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</si>
  <si>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</si>
  <si>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</si>
  <si>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</si>
  <si>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</si>
  <si>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</si>
  <si>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</si>
  <si>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</si>
  <si>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</si>
  <si>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</si>
  <si>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</si>
  <si>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</si>
  <si>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</si>
  <si>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</si>
  <si>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</si>
  <si>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</si>
  <si>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</si>
  <si>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</si>
  <si>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</si>
  <si>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</si>
  <si>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</si>
  <si>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</si>
  <si>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</si>
  <si>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</si>
  <si>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</si>
  <si>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</si>
  <si>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</si>
  <si>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</si>
  <si>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</si>
  <si>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</si>
  <si>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</si>
  <si>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</si>
  <si>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</si>
  <si>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</si>
  <si>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</si>
  <si>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</si>
  <si>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</si>
  <si>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</si>
  <si>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</si>
  <si>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</si>
  <si>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</si>
  <si>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</si>
  <si>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</si>
  <si>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</si>
  <si>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</si>
  <si>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</si>
  <si>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</si>
  <si>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</si>
  <si>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</si>
  <si>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</si>
  <si>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</si>
  <si>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</si>
  <si>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</si>
  <si>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</si>
  <si>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</si>
  <si>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</si>
  <si>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</si>
  <si>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</si>
  <si>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</si>
  <si>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</si>
  <si>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</si>
  <si>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</si>
  <si>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</si>
  <si>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</si>
  <si>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</si>
  <si>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</si>
  <si>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</si>
  <si>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</si>
  <si>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</si>
  <si>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</si>
  <si>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</si>
  <si>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</si>
  <si>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</si>
  <si>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</si>
  <si>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</si>
  <si>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</si>
  <si>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</si>
  <si>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</si>
  <si>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</si>
  <si>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</si>
  <si>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</si>
  <si>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</si>
  <si>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</si>
  <si>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</si>
  <si>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</si>
  <si>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</si>
  <si>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</si>
  <si>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</si>
  <si>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</si>
  <si>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</si>
  <si>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</si>
  <si>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</si>
  <si>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</si>
  <si>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</si>
  <si>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</si>
  <si>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</si>
  <si>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</si>
  <si>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</si>
  <si>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</si>
  <si>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</si>
  <si>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</si>
  <si>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</si>
  <si>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</si>
  <si>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</si>
  <si>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</si>
  <si>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</si>
  <si>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</si>
  <si>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</si>
  <si>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</si>
  <si>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</si>
  <si>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</si>
  <si>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</si>
  <si>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</si>
  <si>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</si>
  <si>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</si>
  <si>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</si>
  <si>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</si>
  <si>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</si>
  <si>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</si>
  <si>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</si>
  <si>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</si>
  <si>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</si>
  <si>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</si>
  <si>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</si>
  <si>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</si>
  <si>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</si>
  <si>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</si>
  <si>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</si>
  <si>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</si>
  <si>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</si>
  <si>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</si>
  <si>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</si>
  <si>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</si>
  <si>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</si>
  <si>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</si>
  <si>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</si>
  <si>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</si>
  <si>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</si>
  <si>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</si>
  <si>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</si>
  <si>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</si>
  <si>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</si>
  <si>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</si>
  <si>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</si>
  <si>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</si>
  <si>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</si>
  <si>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</si>
  <si>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</si>
  <si>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</si>
  <si>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</si>
  <si>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</si>
  <si>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</si>
  <si>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</si>
  <si>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</si>
  <si>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</si>
  <si>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</si>
  <si>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</si>
  <si>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</si>
  <si>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</si>
  <si>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</si>
  <si>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</si>
  <si>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</si>
  <si>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</si>
  <si>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</si>
  <si>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</si>
  <si>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</si>
  <si>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</si>
  <si>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</si>
  <si>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</si>
  <si>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</si>
  <si>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</si>
  <si>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</si>
  <si>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</si>
  <si>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</si>
  <si>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</si>
  <si>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</si>
  <si>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</si>
  <si>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</si>
  <si>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</si>
  <si>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</si>
  <si>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</si>
  <si>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</si>
  <si>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</si>
  <si>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</si>
  <si>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</si>
  <si>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</si>
  <si>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</si>
  <si>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</si>
  <si>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</si>
  <si>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</si>
  <si>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</si>
  <si>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</si>
  <si>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</si>
  <si>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</si>
  <si>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</si>
  <si>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</si>
  <si>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</si>
  <si>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</si>
  <si>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</si>
  <si>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</si>
  <si>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</si>
  <si>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</si>
  <si>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</si>
  <si>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</si>
  <si>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</si>
  <si>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</si>
  <si>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</si>
  <si>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</si>
  <si>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</si>
  <si>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</si>
  <si>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</si>
  <si>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</si>
  <si>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</si>
  <si>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</si>
  <si>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</si>
  <si>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</si>
  <si>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</si>
  <si>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</si>
  <si>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</si>
  <si>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</si>
  <si>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</si>
  <si>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</si>
  <si>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</si>
  <si>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</si>
  <si>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</si>
  <si>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</si>
  <si>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</si>
  <si>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</si>
  <si>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</si>
  <si>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</si>
  <si>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</si>
  <si>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</si>
  <si>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</si>
  <si>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</si>
  <si>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</si>
  <si>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</si>
  <si>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</si>
  <si>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</si>
  <si>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</si>
  <si>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</si>
  <si>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</si>
  <si>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</si>
  <si>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</si>
  <si>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</si>
  <si>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</si>
  <si>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</si>
  <si>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</si>
  <si>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</si>
  <si>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</si>
  <si>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</si>
  <si>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</si>
  <si>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</si>
  <si>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</si>
  <si>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</si>
  <si>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</si>
  <si>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</si>
  <si>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</si>
  <si>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</si>
  <si>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</si>
  <si>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</si>
  <si>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</si>
  <si>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</si>
  <si>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</si>
  <si>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</si>
  <si>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</si>
  <si>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</si>
  <si>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</si>
  <si>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</si>
  <si>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</si>
  <si>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</si>
  <si>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</si>
  <si>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</si>
  <si>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</si>
  <si>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</si>
  <si>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</si>
  <si>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</si>
  <si>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</si>
  <si>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</si>
  <si>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</si>
  <si>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</si>
  <si>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</si>
  <si>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</si>
  <si>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</si>
  <si>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</si>
  <si>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</si>
  <si>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</si>
  <si>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</si>
  <si>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</si>
  <si>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</si>
  <si>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</si>
  <si>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</si>
  <si>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</si>
  <si>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</si>
  <si>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</si>
  <si>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</si>
  <si>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</si>
  <si>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</si>
  <si>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</si>
  <si>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</si>
  <si>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</si>
  <si>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</si>
  <si>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</si>
  <si>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</si>
  <si>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</si>
  <si>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</si>
  <si>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</si>
  <si>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</si>
  <si>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</si>
  <si>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</si>
  <si>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</si>
  <si>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</si>
  <si>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</si>
  <si>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</si>
  <si>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</si>
  <si>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</si>
  <si>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</si>
  <si>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</si>
  <si>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</si>
  <si>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</si>
  <si>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</si>
  <si>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</si>
  <si>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</si>
  <si>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</si>
  <si>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</si>
  <si>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</si>
  <si>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</si>
  <si>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</si>
  <si>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</si>
  <si>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</si>
  <si>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</si>
  <si>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</si>
  <si>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</si>
  <si>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</si>
  <si>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</si>
  <si>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</si>
  <si>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</si>
  <si>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</si>
  <si>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</si>
  <si>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</si>
  <si>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</si>
  <si>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</si>
  <si>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</si>
  <si>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</si>
  <si>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</si>
  <si>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</si>
  <si>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</si>
  <si>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</si>
  <si>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</si>
  <si>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</si>
  <si>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</si>
  <si>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</si>
  <si>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</si>
  <si>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</si>
  <si>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</si>
  <si>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</si>
  <si>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</si>
  <si>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</si>
  <si>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</si>
  <si>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</si>
  <si>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</si>
  <si>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</si>
  <si>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</si>
  <si>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</si>
  <si>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</si>
  <si>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</si>
  <si>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</si>
  <si>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</si>
  <si>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</si>
  <si>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</si>
  <si>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</si>
  <si>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</si>
  <si>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</si>
  <si>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</si>
  <si>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</si>
  <si>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</si>
  <si>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</si>
  <si>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</si>
  <si>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</si>
  <si>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</si>
  <si>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</si>
  <si>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</si>
  <si>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</si>
  <si>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</si>
  <si>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</si>
  <si>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</si>
  <si>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</si>
  <si>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</si>
  <si>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</si>
  <si>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</si>
  <si>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</si>
  <si>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</si>
  <si>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</si>
  <si>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</si>
  <si>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</si>
  <si>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</si>
  <si>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</si>
  <si>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</si>
  <si>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</si>
  <si>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</si>
  <si>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</si>
  <si>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</si>
  <si>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</si>
  <si>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</si>
  <si>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</si>
  <si>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</si>
  <si>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</si>
  <si>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</si>
  <si>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</si>
  <si>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</si>
  <si>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</si>
  <si>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</si>
  <si>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</si>
  <si>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</si>
  <si>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</si>
  <si>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</si>
  <si>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</si>
  <si>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</si>
  <si>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</si>
  <si>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</si>
  <si>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</si>
  <si>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</si>
  <si>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</si>
  <si>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</si>
  <si>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</si>
  <si>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</si>
  <si>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</si>
  <si>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</si>
  <si>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</si>
  <si>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</si>
  <si>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</si>
  <si>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</si>
  <si>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</si>
  <si>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</si>
  <si>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</si>
  <si>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</si>
  <si>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</si>
  <si>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</si>
  <si>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</si>
  <si>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</si>
  <si>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</si>
  <si>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</si>
  <si>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</si>
  <si>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</si>
  <si>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</si>
  <si>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</si>
  <si>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</si>
  <si>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</si>
  <si>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</si>
  <si>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</si>
  <si>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</si>
  <si>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</si>
  <si>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</si>
  <si>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</si>
  <si>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</si>
  <si>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</si>
  <si>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</si>
  <si>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</si>
  <si>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</si>
  <si>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</si>
  <si>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</si>
  <si>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</si>
  <si>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</si>
  <si>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</si>
  <si>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</si>
  <si>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</si>
  <si>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</si>
  <si>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</si>
  <si>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</si>
  <si>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</si>
  <si>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</si>
  <si>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</si>
  <si>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</si>
  <si>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</si>
  <si>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</si>
  <si>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</si>
  <si>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</si>
  <si>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</si>
  <si>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</si>
  <si>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</si>
  <si>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</si>
  <si>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</si>
  <si>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</si>
  <si>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</si>
  <si>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</si>
  <si>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</si>
  <si>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</si>
  <si>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</si>
  <si>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</si>
  <si>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</si>
  <si>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</si>
  <si>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</si>
  <si>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</si>
  <si>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</si>
  <si>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</si>
  <si>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</si>
  <si>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</si>
  <si>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</si>
  <si>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</si>
  <si>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</si>
  <si>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</si>
  <si>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</si>
  <si>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</si>
  <si>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</si>
  <si>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</si>
  <si>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</si>
  <si>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</si>
  <si>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</si>
  <si>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</si>
  <si>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</si>
  <si>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</si>
  <si>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</si>
  <si>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</si>
  <si>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</si>
  <si>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</si>
  <si>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</si>
  <si>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</si>
  <si>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</si>
  <si>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</si>
  <si>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</si>
  <si>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</si>
  <si>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</si>
  <si>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</si>
  <si>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</si>
  <si>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</si>
  <si>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</si>
  <si>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</si>
  <si>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</si>
  <si>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</si>
  <si>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</si>
  <si>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</si>
  <si>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</si>
  <si>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</si>
  <si>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</si>
  <si>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</si>
  <si>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</si>
  <si>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</si>
  <si>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</si>
  <si>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</si>
  <si>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</si>
  <si>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</si>
  <si>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</si>
  <si>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</si>
  <si>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</si>
  <si>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</si>
  <si>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</si>
  <si>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</si>
  <si>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</si>
  <si>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</si>
  <si>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</si>
  <si>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</si>
  <si>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</si>
  <si>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</si>
  <si>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</si>
  <si>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</si>
  <si>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</si>
  <si>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</si>
  <si>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</si>
  <si>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</si>
  <si>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</si>
  <si>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</si>
  <si>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</si>
  <si>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</si>
  <si>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</si>
  <si>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</si>
  <si>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</si>
  <si>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</si>
  <si>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</si>
  <si>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</si>
  <si>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</si>
  <si>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</si>
  <si>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</si>
  <si>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</si>
  <si>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</si>
  <si>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</si>
  <si>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</si>
  <si>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</si>
  <si>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</si>
  <si>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</si>
  <si>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</si>
  <si>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</si>
  <si>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</si>
  <si>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</si>
  <si>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</si>
  <si>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</si>
  <si>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</si>
  <si>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</si>
  <si>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</si>
  <si>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</si>
  <si>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</si>
  <si>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</si>
  <si>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</si>
  <si>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</si>
  <si>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</si>
  <si>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</si>
  <si>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</si>
  <si>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</si>
  <si>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</si>
  <si>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</si>
  <si>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</si>
  <si>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</si>
  <si>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</si>
  <si>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</si>
  <si>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</si>
  <si>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</si>
  <si>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</si>
  <si>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</si>
  <si>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</si>
  <si>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</si>
  <si>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</si>
  <si>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</si>
  <si>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</si>
  <si>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</si>
  <si>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</si>
  <si>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</si>
  <si>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</si>
  <si>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</si>
  <si>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</si>
  <si>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</si>
  <si>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</si>
  <si>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</si>
  <si>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</si>
  <si>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</si>
  <si>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</si>
  <si>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</si>
  <si>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</si>
  <si>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</si>
  <si>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</si>
  <si>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</si>
  <si>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</si>
  <si>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</si>
  <si>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</si>
  <si>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</si>
  <si>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</si>
  <si>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</si>
  <si>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</si>
  <si>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</si>
  <si>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</si>
  <si>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</si>
  <si>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</si>
  <si>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</si>
  <si>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</si>
  <si>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</si>
  <si>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</si>
  <si>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</si>
  <si>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</si>
  <si>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</si>
  <si>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</si>
  <si>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</si>
  <si>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</si>
  <si>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</si>
  <si>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</si>
  <si>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</si>
  <si>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</si>
  <si>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</si>
  <si>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</si>
  <si>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</si>
  <si>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</si>
  <si>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</si>
  <si>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</si>
  <si>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</si>
  <si>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</si>
  <si>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</si>
  <si>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</si>
  <si>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</si>
  <si>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</si>
  <si>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</si>
  <si>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</si>
  <si>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</si>
  <si>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</si>
  <si>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</si>
  <si>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</si>
  <si>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</si>
  <si>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</si>
  <si>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</si>
  <si>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</si>
  <si>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</si>
  <si>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</si>
  <si>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</si>
  <si>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</si>
  <si>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</si>
  <si>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</si>
  <si>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</si>
  <si>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</si>
  <si>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</si>
  <si>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</si>
  <si>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</si>
  <si>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</si>
  <si>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</si>
  <si>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</si>
  <si>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</si>
  <si>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</si>
  <si>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</si>
  <si>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</si>
  <si>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</si>
  <si>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</si>
  <si>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</si>
  <si>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</si>
  <si>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</si>
  <si>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</si>
  <si>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</si>
  <si>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</si>
  <si>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</si>
  <si>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</si>
  <si>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</si>
  <si>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</si>
  <si>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</si>
  <si>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</si>
  <si>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</si>
  <si>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</si>
  <si>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</si>
  <si>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</si>
  <si>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</si>
  <si>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</si>
  <si>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</si>
  <si>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</si>
  <si>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</si>
  <si>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</si>
  <si>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</si>
  <si>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</si>
  <si>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</si>
  <si>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</si>
  <si>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</si>
  <si>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</si>
  <si>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</si>
  <si>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</si>
  <si>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</si>
  <si>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</si>
  <si>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</si>
  <si>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</si>
  <si>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</si>
  <si>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</si>
  <si>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</si>
  <si>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</si>
  <si>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</si>
  <si>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</si>
  <si>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</si>
  <si>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</si>
  <si>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</si>
  <si>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</si>
  <si>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</si>
  <si>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</si>
  <si>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</si>
  <si>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</si>
  <si>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</si>
  <si>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</si>
  <si>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</si>
  <si>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</si>
  <si>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</si>
  <si>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</si>
  <si>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</si>
  <si>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</si>
  <si>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</si>
  <si>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</si>
  <si>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</si>
  <si>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</si>
  <si>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</si>
  <si>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</si>
  <si>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</si>
  <si>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</si>
  <si>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</si>
  <si>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</si>
  <si>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</si>
  <si>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</si>
  <si>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</si>
  <si>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</si>
  <si>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</si>
  <si>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</si>
  <si>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</si>
  <si>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</si>
  <si>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</si>
  <si>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</si>
  <si>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</si>
  <si>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</si>
  <si>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</si>
  <si>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</si>
  <si>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</si>
  <si>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</si>
  <si>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</si>
  <si>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</si>
  <si>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</si>
  <si>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</si>
  <si>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</si>
  <si>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</si>
  <si>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</si>
  <si>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</si>
  <si>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</si>
  <si>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</si>
  <si>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</si>
  <si>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</si>
  <si>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</si>
  <si>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</si>
  <si>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</si>
  <si>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</si>
  <si>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</si>
  <si>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</si>
  <si>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</si>
  <si>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</si>
  <si>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</si>
  <si>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</si>
  <si>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</si>
  <si>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</si>
  <si>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</si>
  <si>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</si>
  <si>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</si>
  <si>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</si>
  <si>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</si>
  <si>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</si>
  <si>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</si>
  <si>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</si>
  <si>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</si>
  <si>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</si>
  <si>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</si>
  <si>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</si>
  <si>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</si>
  <si>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</si>
  <si>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</si>
  <si>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</si>
  <si>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</si>
  <si>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</si>
  <si>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</si>
  <si>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</si>
  <si>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</si>
  <si>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</si>
  <si>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</si>
  <si>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</si>
  <si>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</si>
  <si>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</si>
  <si>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</si>
  <si>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</si>
  <si>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</si>
  <si>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</si>
  <si>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</si>
  <si>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</si>
  <si>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</si>
  <si>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</si>
  <si>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</si>
  <si>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</si>
  <si>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</si>
  <si>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</si>
  <si>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</si>
  <si>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</si>
  <si>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</si>
  <si>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</si>
  <si>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</si>
  <si>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</si>
  <si>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</si>
  <si>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</si>
  <si>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</si>
  <si>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</si>
  <si>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</si>
  <si>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</si>
  <si>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</si>
  <si>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</si>
  <si>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</si>
  <si>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</si>
  <si>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</si>
  <si>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</si>
  <si>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</si>
  <si>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</si>
  <si>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</si>
  <si>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</si>
  <si>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</si>
  <si>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</si>
  <si>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</si>
  <si>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</si>
  <si>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</si>
  <si>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</si>
  <si>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</si>
  <si>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</si>
  <si>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</si>
  <si>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</si>
  <si>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</si>
  <si>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</si>
  <si>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</si>
  <si>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</si>
  <si>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</si>
  <si>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</si>
  <si>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</si>
  <si>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</si>
  <si>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</si>
  <si>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</si>
  <si>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</si>
  <si>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</si>
  <si>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</si>
  <si>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</si>
  <si>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</si>
  <si>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</si>
  <si>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</si>
  <si>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</si>
  <si>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</si>
  <si>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</si>
  <si>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</si>
  <si>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</si>
  <si>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</si>
  <si>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</si>
  <si>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</si>
  <si>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</si>
  <si>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</si>
  <si>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</si>
  <si>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</si>
  <si>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</si>
  <si>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</si>
  <si>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</si>
  <si>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</si>
  <si>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</si>
  <si>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</si>
  <si>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</si>
  <si>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</si>
  <si>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</si>
  <si>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</si>
  <si>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</si>
  <si>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</si>
  <si>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</si>
  <si>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</si>
  <si>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</si>
  <si>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</si>
  <si>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</si>
  <si>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</si>
  <si>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</si>
  <si>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</si>
  <si>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</si>
  <si>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</si>
  <si>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</si>
  <si>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</si>
  <si>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</si>
  <si>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</si>
  <si>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</si>
  <si>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</si>
  <si>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</si>
  <si>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</si>
  <si>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</si>
  <si>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</si>
  <si>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</si>
  <si>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</si>
  <si>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</si>
  <si>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</si>
  <si>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</si>
  <si>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</si>
  <si>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</si>
  <si>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</si>
  <si>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</si>
  <si>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</si>
  <si>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</si>
  <si>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</si>
  <si>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</si>
  <si>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</si>
  <si>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</si>
  <si>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</si>
  <si>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</si>
  <si>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</si>
  <si>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</si>
  <si>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</si>
  <si>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</si>
  <si>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</si>
  <si>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</si>
  <si>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</si>
  <si>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</si>
  <si>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</si>
  <si>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</si>
  <si>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</si>
  <si>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</si>
  <si>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</si>
  <si>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</si>
  <si>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</si>
  <si>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</si>
  <si>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</si>
  <si>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</si>
  <si>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</si>
  <si>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</si>
  <si>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</si>
  <si>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</si>
  <si>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</si>
  <si>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</si>
  <si>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</si>
  <si>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</si>
  <si>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</si>
  <si>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</si>
  <si>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</si>
  <si>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</si>
  <si>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</si>
  <si>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</si>
  <si>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</si>
  <si>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</si>
  <si>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</si>
  <si>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</si>
  <si>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</si>
  <si>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</si>
  <si>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</si>
  <si>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</si>
  <si>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</si>
  <si>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</si>
  <si>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</si>
  <si>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</si>
  <si>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</si>
  <si>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</si>
  <si>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</si>
  <si>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</si>
  <si>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</si>
  <si>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</si>
  <si>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</si>
  <si>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</si>
  <si>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</si>
  <si>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</si>
  <si>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</si>
  <si>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</si>
  <si>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</si>
  <si>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</si>
  <si>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</si>
  <si>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</si>
  <si>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</si>
  <si>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</si>
  <si>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</si>
  <si>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</si>
  <si>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</si>
  <si>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</si>
  <si>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</si>
  <si>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</si>
  <si>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</si>
  <si>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</si>
  <si>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</si>
  <si>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</si>
  <si>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</si>
  <si>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</si>
  <si>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</si>
  <si>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</si>
  <si>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</si>
  <si>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</si>
  <si>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</si>
  <si>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</si>
  <si>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</si>
  <si>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</si>
  <si>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</si>
  <si>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</si>
  <si>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</si>
  <si>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</si>
  <si>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</si>
  <si>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</si>
  <si>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</si>
  <si>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</si>
  <si>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</si>
  <si>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</si>
  <si>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</si>
  <si>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</si>
  <si>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</si>
  <si>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</si>
  <si>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</si>
  <si>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</si>
  <si>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</si>
  <si>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</si>
  <si>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</si>
  <si>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</si>
  <si>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</si>
  <si>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</si>
  <si>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</si>
  <si>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</si>
  <si>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</si>
  <si>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</si>
  <si>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</si>
  <si>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</si>
  <si>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</si>
  <si>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</si>
  <si>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</si>
  <si>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</si>
  <si>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</si>
  <si>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</si>
  <si>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</si>
  <si>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</si>
  <si>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</si>
  <si>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</si>
  <si>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</si>
  <si>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</si>
  <si>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</si>
  <si>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</si>
  <si>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</si>
  <si>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</si>
  <si>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</si>
  <si>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</si>
  <si>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</si>
  <si>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</si>
  <si>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</si>
  <si>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</si>
  <si>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</si>
  <si>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</si>
  <si>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</si>
  <si>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</si>
  <si>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</si>
  <si>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</si>
  <si>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</si>
  <si>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</si>
  <si>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</si>
  <si>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</si>
  <si>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</si>
  <si>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</si>
  <si>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</si>
  <si>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</si>
  <si>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</si>
  <si>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</si>
  <si>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</si>
  <si>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</si>
  <si>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</si>
  <si>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</si>
  <si>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</si>
  <si>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</si>
  <si>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</si>
  <si>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</si>
  <si>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</si>
  <si>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</si>
  <si>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</si>
  <si>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</si>
  <si>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</si>
  <si>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</si>
  <si>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</si>
  <si>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</si>
  <si>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</si>
  <si>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</si>
  <si>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</si>
  <si>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</si>
  <si>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</si>
  <si>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</si>
  <si>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</si>
  <si>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</si>
  <si>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</si>
  <si>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</si>
  <si>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</si>
  <si>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</si>
  <si>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</si>
  <si>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</si>
  <si>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</si>
  <si>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</si>
  <si>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</si>
  <si>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</si>
  <si>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</si>
  <si>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</si>
  <si>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</si>
  <si>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</si>
  <si>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</si>
  <si>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</si>
  <si>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</si>
  <si>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</si>
  <si>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</si>
  <si>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</si>
  <si>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</si>
  <si>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</si>
  <si>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</si>
  <si>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</si>
  <si>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</si>
  <si>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</si>
  <si>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</si>
  <si>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</si>
  <si>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</si>
  <si>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</si>
  <si>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</si>
  <si>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</si>
  <si>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</si>
  <si>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</si>
  <si>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</si>
  <si>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</si>
  <si>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</si>
  <si>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</si>
  <si>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</si>
  <si>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</si>
  <si>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</si>
  <si>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</si>
  <si>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</si>
  <si>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</si>
  <si>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</si>
  <si>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</si>
  <si>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</si>
  <si>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</si>
  <si>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</si>
  <si>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</si>
  <si>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</si>
  <si>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</si>
  <si>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</si>
  <si>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</si>
  <si>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</si>
  <si>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</si>
  <si>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</si>
  <si>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</si>
  <si>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</si>
  <si>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</si>
  <si>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</si>
  <si>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</si>
  <si>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</si>
  <si>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</si>
  <si>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</si>
  <si>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</si>
  <si>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</si>
  <si>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</si>
  <si>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</si>
  <si>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</si>
  <si>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</si>
  <si>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</si>
  <si>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</si>
  <si>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</si>
  <si>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</si>
  <si>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</si>
  <si>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</si>
  <si>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</si>
  <si>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</si>
  <si>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</si>
  <si>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</si>
  <si>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</si>
  <si>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</si>
  <si>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</si>
  <si>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</si>
  <si>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</si>
  <si>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</si>
  <si>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</si>
  <si>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</si>
  <si>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</si>
  <si>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</si>
  <si>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</si>
  <si>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</si>
  <si>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</si>
  <si>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</si>
  <si>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</si>
  <si>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</si>
  <si>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</si>
  <si>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</si>
  <si>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</si>
  <si>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</si>
  <si>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</si>
  <si>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</si>
  <si>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</si>
  <si>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</si>
  <si>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</si>
  <si>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</si>
  <si>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</si>
  <si>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</si>
  <si>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</si>
  <si>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</si>
  <si>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</si>
  <si>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</si>
  <si>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</si>
  <si>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</si>
  <si>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</si>
  <si>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</si>
  <si>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</si>
  <si>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</si>
  <si>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</si>
  <si>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</si>
  <si>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</si>
  <si>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</si>
  <si>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</si>
  <si>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</si>
  <si>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</si>
  <si>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</si>
  <si>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</si>
  <si>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</si>
  <si>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</si>
  <si>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</si>
  <si>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</si>
  <si>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</si>
  <si>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</si>
  <si>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</si>
  <si>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</si>
  <si>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</si>
  <si>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</si>
  <si>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</si>
  <si>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</si>
  <si>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</si>
  <si>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</si>
  <si>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</si>
  <si>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</si>
  <si>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</si>
  <si>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</si>
  <si>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</si>
  <si>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</si>
  <si>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</si>
  <si>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</si>
  <si>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</si>
  <si>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</si>
  <si>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</si>
  <si>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</si>
  <si>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</si>
  <si>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</si>
  <si>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</si>
  <si>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</si>
  <si>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</si>
  <si>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</si>
  <si>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</si>
  <si>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</si>
  <si>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</si>
  <si>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</si>
  <si>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</si>
  <si>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</si>
  <si>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</si>
  <si>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</si>
  <si>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</si>
  <si>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</si>
  <si>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</si>
  <si>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</si>
  <si>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</si>
  <si>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</si>
  <si>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</si>
  <si>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</si>
  <si>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</si>
  <si>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</si>
  <si>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</si>
  <si>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</si>
  <si>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</si>
  <si>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</si>
  <si>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</si>
  <si>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</si>
  <si>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</si>
  <si>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</si>
  <si>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</si>
  <si>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</si>
  <si>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</si>
  <si>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</si>
  <si>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</si>
  <si>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</si>
  <si>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</si>
  <si>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</si>
  <si>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</si>
  <si>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</si>
  <si>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</si>
  <si>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</si>
  <si>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</si>
  <si>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</si>
  <si>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</si>
  <si>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</si>
  <si>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</si>
  <si>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</si>
  <si>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</si>
  <si>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</si>
  <si>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</si>
  <si>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</si>
  <si>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</si>
  <si>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</si>
  <si>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</si>
  <si>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</si>
  <si>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</si>
  <si>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</si>
  <si>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</si>
  <si>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</si>
  <si>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</si>
  <si>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</si>
  <si>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</si>
  <si>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</si>
  <si>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</si>
  <si>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</si>
  <si>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</si>
  <si>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</si>
  <si>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</si>
  <si>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</si>
  <si>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</si>
  <si>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</si>
  <si>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</si>
  <si>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</si>
  <si>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</si>
  <si>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</si>
  <si>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</si>
  <si>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</si>
  <si>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</si>
  <si>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</si>
  <si>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</si>
  <si>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</si>
  <si>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</si>
  <si>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</si>
  <si>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</si>
  <si>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</si>
  <si>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</si>
  <si>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</si>
  <si>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</si>
  <si>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</si>
  <si>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</si>
  <si>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</si>
  <si>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</si>
  <si>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</si>
  <si>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</si>
  <si>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</si>
  <si>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</si>
  <si>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</si>
  <si>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</si>
  <si>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</si>
  <si>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</si>
  <si>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</si>
  <si>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</si>
  <si>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</si>
  <si>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</si>
  <si>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</si>
  <si>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</si>
  <si>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</si>
  <si>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</si>
  <si>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</si>
  <si>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</si>
  <si>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</si>
  <si>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</si>
  <si>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</si>
  <si>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</si>
  <si>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</si>
  <si>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</si>
  <si>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</si>
  <si>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</si>
  <si>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</si>
  <si>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</si>
  <si>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</si>
  <si>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</si>
  <si>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</si>
  <si>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</si>
  <si>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</si>
  <si>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</si>
  <si>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</si>
  <si>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</si>
  <si>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</si>
  <si>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</si>
  <si>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</si>
  <si>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</si>
  <si>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</si>
  <si>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</si>
  <si>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</si>
  <si>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</si>
  <si>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</si>
  <si>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</si>
  <si>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</si>
  <si>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</si>
  <si>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</si>
  <si>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</si>
  <si>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</si>
  <si>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</si>
  <si>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</si>
  <si>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</si>
  <si>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</si>
  <si>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</si>
  <si>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</si>
  <si>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</si>
  <si>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</si>
  <si>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</si>
  <si>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</si>
  <si>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</si>
  <si>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</si>
  <si>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</si>
  <si>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</si>
  <si>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</si>
  <si>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</si>
  <si>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</si>
  <si>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</si>
  <si>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</si>
  <si>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</si>
  <si>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</si>
  <si>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</si>
  <si>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</si>
  <si>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</si>
  <si>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</si>
  <si>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</si>
  <si>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</si>
  <si>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</si>
  <si>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</si>
  <si>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</si>
  <si>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</si>
  <si>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</si>
  <si>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</si>
  <si>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</si>
  <si>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</si>
  <si>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</si>
  <si>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</si>
  <si>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</si>
  <si>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</si>
  <si>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</si>
  <si>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</si>
  <si>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</si>
  <si>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</si>
  <si>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</si>
  <si>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</si>
  <si>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</si>
  <si>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</si>
  <si>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</si>
  <si>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</si>
  <si>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</si>
  <si>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</si>
  <si>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</si>
  <si>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</si>
  <si>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</si>
  <si>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</si>
  <si>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</si>
  <si>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</si>
  <si>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</si>
  <si>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</si>
  <si>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</si>
  <si>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</si>
  <si>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</si>
  <si>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</si>
  <si>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</si>
  <si>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</si>
  <si>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</si>
  <si>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</si>
  <si>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</si>
  <si>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</si>
  <si>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</si>
  <si>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</si>
  <si>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</si>
  <si>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</si>
  <si>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</si>
  <si>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</si>
  <si>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</si>
  <si>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</si>
  <si>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</si>
  <si>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</si>
  <si>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</si>
  <si>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</si>
  <si>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</si>
  <si>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</si>
  <si>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</si>
  <si>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</si>
  <si>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</si>
  <si>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</si>
  <si>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</si>
  <si>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</si>
  <si>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</si>
  <si>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</si>
  <si>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</si>
  <si>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</si>
  <si>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</si>
  <si>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</si>
  <si>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</si>
  <si>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</si>
  <si>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</si>
  <si>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</si>
  <si>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</si>
  <si>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</si>
  <si>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</si>
  <si>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</si>
  <si>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</si>
  <si>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</si>
  <si>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</si>
  <si>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</si>
  <si>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</si>
  <si>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</si>
  <si>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</si>
  <si>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</si>
  <si>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</si>
  <si>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</si>
  <si>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</si>
  <si>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</si>
  <si>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</si>
  <si>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</si>
  <si>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</si>
  <si>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</si>
  <si>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</si>
  <si>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</si>
  <si>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</si>
  <si>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</si>
  <si>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</si>
  <si>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</si>
  <si>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</si>
  <si>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</si>
  <si>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</si>
  <si>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</si>
  <si>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</si>
  <si>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</si>
  <si>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</si>
  <si>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</si>
  <si>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</si>
  <si>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</si>
  <si>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</si>
  <si>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</si>
  <si>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</si>
  <si>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</si>
  <si>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</si>
  <si>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</si>
  <si>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</si>
  <si>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</si>
  <si>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</si>
  <si>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</si>
  <si>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</si>
  <si>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</si>
  <si>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</si>
  <si>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</si>
  <si>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</si>
  <si>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</si>
  <si>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</si>
  <si>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</si>
  <si>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</si>
  <si>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</si>
  <si>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</si>
  <si>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</si>
  <si>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</si>
  <si>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</si>
  <si>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</si>
  <si>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</si>
  <si>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</si>
  <si>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</si>
  <si>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</si>
  <si>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</si>
  <si>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</si>
  <si>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</si>
  <si>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</si>
  <si>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</si>
  <si>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</si>
  <si>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</si>
  <si>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</si>
  <si>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</si>
  <si>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</si>
  <si>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</si>
  <si>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</si>
  <si>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</si>
  <si>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</si>
  <si>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</si>
  <si>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</si>
  <si>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</si>
  <si>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</si>
  <si>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</si>
  <si>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</si>
  <si>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</si>
  <si>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</si>
  <si>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</si>
  <si>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</si>
  <si>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</si>
  <si>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</si>
  <si>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</si>
  <si>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</si>
  <si>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</si>
  <si>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</si>
  <si>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</si>
  <si>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</si>
  <si>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</si>
  <si>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</si>
  <si>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</si>
  <si>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</si>
  <si>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</si>
  <si>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</si>
  <si>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</si>
  <si>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</si>
  <si>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</si>
  <si>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</si>
  <si>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</si>
  <si>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</si>
  <si>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</si>
  <si>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</si>
  <si>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</si>
  <si>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</si>
  <si>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</si>
  <si>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</si>
  <si>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</si>
  <si>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</si>
  <si>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</si>
  <si>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</si>
  <si>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</si>
  <si>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</si>
  <si>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</si>
  <si>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</si>
  <si>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</si>
  <si>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</si>
  <si>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</si>
  <si>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</si>
  <si>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</si>
  <si>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</si>
  <si>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</si>
  <si>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</si>
  <si>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</si>
  <si>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</si>
  <si>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</si>
  <si>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</si>
  <si>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</si>
  <si>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</si>
  <si>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</si>
  <si>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</si>
  <si>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</si>
  <si>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</si>
  <si>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</si>
  <si>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</si>
  <si>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</si>
  <si>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</si>
  <si>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</si>
  <si>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</si>
  <si>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</si>
  <si>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</si>
  <si>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</si>
  <si>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</si>
  <si>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</si>
  <si>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</si>
  <si>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</si>
  <si>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</si>
  <si>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</si>
  <si>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</si>
  <si>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</si>
  <si>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</si>
  <si>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</si>
  <si>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</si>
  <si>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</si>
  <si>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</si>
  <si>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</si>
  <si>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</si>
  <si>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</si>
  <si>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</si>
  <si>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</si>
  <si>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</si>
  <si>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</si>
  <si>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</si>
  <si>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</si>
  <si>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</si>
  <si>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</si>
  <si>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</si>
  <si>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</si>
  <si>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</si>
  <si>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</si>
  <si>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</si>
  <si>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</si>
  <si>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</si>
  <si>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</si>
  <si>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</si>
  <si>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</si>
  <si>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</si>
  <si>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</si>
  <si>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</si>
  <si>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</si>
  <si>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</si>
  <si>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</si>
  <si>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</si>
  <si>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</si>
  <si>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</si>
  <si>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</si>
  <si>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</si>
  <si>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</si>
  <si>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</si>
  <si>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</si>
  <si>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</si>
  <si>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</si>
  <si>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</si>
  <si>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</si>
  <si>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</si>
  <si>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</si>
  <si>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</si>
  <si>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</si>
  <si>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</si>
  <si>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</si>
  <si>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</si>
  <si>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</si>
  <si>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</si>
  <si>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</si>
  <si>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</si>
  <si>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</si>
  <si>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</si>
  <si>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</si>
  <si>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</si>
  <si>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</si>
  <si>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</si>
  <si>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</si>
  <si>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</si>
  <si>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</si>
  <si>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</si>
  <si>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</si>
  <si>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</si>
  <si>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</si>
  <si>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</si>
  <si>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</si>
  <si>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</si>
  <si>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</si>
  <si>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</si>
  <si>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</si>
  <si>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</si>
  <si>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</si>
  <si>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</si>
  <si>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</si>
  <si>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</si>
  <si>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</si>
  <si>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</si>
  <si>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</si>
  <si>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</si>
  <si>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</si>
  <si>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</si>
  <si>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</si>
  <si>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</si>
  <si>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</si>
  <si>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</si>
  <si>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</si>
  <si>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</si>
  <si>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</si>
  <si>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</si>
  <si>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</si>
  <si>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</si>
  <si>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</si>
  <si>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</si>
  <si>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</si>
  <si>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</si>
  <si>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</si>
  <si>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</si>
  <si>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</si>
  <si>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</si>
  <si>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</si>
  <si>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</si>
  <si>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</si>
  <si>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</si>
  <si>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</si>
  <si>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</si>
  <si>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</si>
  <si>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</si>
  <si>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</si>
  <si>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</si>
  <si>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</si>
  <si>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</si>
  <si>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</si>
  <si>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</si>
  <si>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</si>
  <si>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</si>
  <si>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</si>
  <si>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</si>
  <si>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</si>
  <si>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</si>
  <si>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</si>
  <si>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</si>
  <si>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</si>
  <si>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</si>
  <si>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</si>
  <si>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</si>
  <si>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</si>
  <si>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</si>
  <si>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</si>
  <si>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</si>
  <si>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</si>
  <si>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</si>
  <si>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</si>
  <si>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</si>
  <si>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</si>
  <si>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</si>
  <si>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</si>
  <si>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</si>
  <si>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</si>
  <si>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</si>
  <si>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</si>
  <si>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</si>
  <si>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</si>
  <si>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</si>
  <si>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</si>
  <si>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</si>
  <si>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</si>
  <si>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</si>
  <si>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</si>
  <si>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</si>
  <si>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</si>
  <si>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</si>
  <si>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</si>
  <si>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</si>
  <si>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</si>
  <si>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</si>
  <si>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</si>
  <si>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</si>
  <si>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</si>
  <si>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</si>
  <si>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</si>
  <si>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</si>
  <si>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</si>
  <si>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</si>
  <si>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</si>
  <si>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</si>
  <si>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</si>
  <si>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</si>
  <si>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</si>
  <si>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</si>
  <si>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</si>
  <si>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</si>
  <si>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</si>
  <si>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</si>
  <si>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</si>
  <si>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</si>
  <si>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</si>
  <si>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</si>
  <si>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</si>
  <si>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</si>
  <si>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</si>
  <si>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</si>
  <si>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</si>
  <si>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</si>
  <si>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</si>
  <si>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</si>
  <si>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</si>
  <si>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</si>
  <si>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</si>
  <si>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</si>
  <si>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</si>
  <si>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</si>
  <si>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</si>
  <si>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</si>
  <si>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</si>
  <si>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</si>
  <si>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</si>
  <si>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</si>
  <si>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</si>
  <si>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</si>
  <si>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</si>
  <si>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</si>
  <si>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</si>
  <si>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</si>
  <si>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</si>
  <si>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</si>
  <si>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</si>
  <si>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</si>
  <si>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</si>
  <si>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</si>
  <si>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</si>
  <si>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</si>
  <si>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</si>
  <si>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</si>
  <si>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</si>
  <si>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</si>
  <si>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</si>
  <si>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</si>
  <si>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</si>
  <si>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</si>
  <si>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</si>
  <si>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</si>
  <si>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</si>
  <si>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</si>
  <si>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</si>
  <si>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</si>
  <si>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</si>
  <si>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</si>
  <si>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</si>
  <si>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</si>
  <si>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</si>
  <si>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</si>
  <si>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</si>
  <si>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</si>
  <si>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</si>
  <si>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</si>
  <si>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</si>
  <si>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</si>
  <si>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</si>
  <si>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</si>
  <si>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</si>
  <si>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</si>
  <si>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</si>
  <si>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</si>
  <si>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</si>
  <si>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</si>
  <si>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</si>
  <si>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</si>
  <si>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</si>
  <si>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</si>
  <si>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</si>
  <si>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</si>
  <si>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</si>
  <si>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</si>
  <si>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</si>
  <si>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</si>
  <si>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</si>
  <si>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</si>
  <si>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</si>
  <si>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</si>
  <si>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</si>
  <si>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</si>
  <si>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</si>
  <si>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</si>
  <si>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</si>
  <si>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</si>
  <si>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</si>
  <si>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</si>
  <si>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</si>
  <si>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</si>
  <si>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</si>
  <si>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</si>
  <si>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</si>
  <si>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</si>
  <si>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</si>
  <si>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</si>
  <si>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</si>
  <si>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</si>
  <si>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</si>
  <si>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</si>
  <si>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</si>
  <si>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</si>
  <si>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</si>
  <si>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</si>
  <si>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</si>
  <si>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</si>
  <si>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</si>
  <si>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</si>
  <si>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</si>
  <si>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</si>
  <si>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</si>
  <si>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</si>
  <si>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</si>
  <si>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</si>
  <si>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</si>
  <si>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</si>
  <si>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</si>
  <si>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</si>
  <si>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</si>
  <si>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</si>
  <si>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</si>
  <si>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</si>
  <si>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</si>
  <si>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</si>
  <si>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</si>
  <si>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</si>
  <si>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</si>
  <si>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</si>
  <si>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</si>
  <si>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</si>
  <si>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</si>
  <si>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</si>
  <si>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</si>
  <si>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</si>
  <si>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</si>
  <si>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</si>
  <si>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</si>
  <si>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</si>
  <si>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</si>
  <si>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</si>
  <si>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</si>
  <si>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</si>
  <si>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</si>
  <si>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</si>
  <si>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</si>
  <si>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</si>
  <si>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</si>
  <si>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</si>
  <si>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</si>
  <si>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</si>
  <si>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</si>
  <si>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</si>
  <si>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</si>
  <si>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</si>
  <si>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</si>
  <si>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</si>
  <si>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</si>
  <si>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</si>
  <si>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</si>
  <si>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</si>
  <si>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</si>
  <si>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</si>
  <si>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</si>
  <si>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</si>
  <si>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</si>
  <si>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</si>
  <si>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</si>
  <si>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</si>
  <si>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</si>
  <si>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</si>
  <si>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</si>
  <si>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</si>
  <si>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</si>
  <si>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</si>
  <si>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</si>
  <si>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</si>
  <si>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</si>
  <si>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</si>
  <si>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</si>
  <si>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</si>
  <si>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</si>
  <si>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</si>
  <si>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</si>
  <si>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</si>
  <si>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</si>
  <si>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</si>
  <si>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</si>
  <si>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</si>
  <si>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</si>
  <si>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</si>
  <si>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</si>
  <si>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</si>
  <si>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</si>
  <si>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</si>
  <si>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</si>
  <si>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</si>
  <si>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</si>
  <si>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</si>
  <si>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</si>
  <si>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</si>
  <si>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</si>
  <si>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</si>
  <si>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</si>
  <si>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</si>
  <si>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</si>
  <si>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</si>
  <si>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</si>
  <si>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</si>
  <si>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</si>
  <si>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</si>
  <si>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</si>
  <si>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</si>
  <si>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</si>
  <si>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</si>
  <si>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</si>
  <si>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</si>
  <si>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</si>
  <si>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</si>
  <si>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</si>
  <si>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</si>
  <si>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</si>
  <si>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</si>
  <si>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</si>
  <si>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</si>
  <si>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</si>
  <si>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</si>
  <si>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</si>
  <si>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</si>
  <si>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</si>
  <si>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</si>
  <si>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</si>
  <si>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</si>
  <si>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</si>
  <si>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</si>
  <si>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</si>
  <si>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</si>
  <si>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</si>
  <si>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</si>
  <si>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</si>
  <si>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</si>
  <si>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</si>
  <si>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</si>
  <si>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</si>
  <si>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</si>
  <si>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</si>
  <si>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</si>
  <si>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</si>
  <si>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</si>
  <si>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</si>
  <si>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</si>
  <si>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</si>
  <si>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</si>
  <si>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</si>
  <si>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</si>
  <si>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</si>
  <si>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</si>
  <si>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</si>
  <si>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</si>
  <si>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</si>
  <si>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</si>
  <si>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</si>
  <si>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</si>
  <si>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</si>
  <si>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</si>
  <si>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</si>
  <si>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</si>
  <si>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</si>
  <si>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</si>
  <si>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</si>
  <si>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</si>
  <si>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</si>
  <si>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</si>
  <si>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</si>
  <si>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</si>
  <si>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</si>
  <si>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</si>
  <si>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</si>
  <si>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</si>
  <si>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</si>
  <si>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</si>
  <si>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</si>
  <si>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</si>
  <si>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</si>
  <si>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</si>
  <si>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</si>
  <si>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</si>
  <si>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</si>
  <si>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</si>
  <si>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</si>
  <si>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</si>
  <si>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</si>
  <si>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</si>
  <si>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</si>
  <si>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</si>
  <si>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</si>
  <si>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</si>
  <si>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</si>
  <si>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</si>
  <si>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</si>
  <si>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</si>
  <si>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</si>
  <si>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</si>
  <si>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</si>
  <si>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</si>
  <si>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</si>
  <si>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</si>
  <si>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</si>
  <si>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</si>
  <si>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</si>
  <si>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</si>
  <si>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</si>
  <si>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</si>
  <si>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</si>
  <si>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</si>
  <si>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</si>
  <si>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</si>
  <si>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</si>
  <si>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</si>
  <si>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</si>
  <si>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</si>
  <si>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</si>
  <si>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</si>
  <si>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</si>
  <si>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</si>
  <si>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</si>
  <si>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</si>
  <si>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</si>
  <si>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</si>
  <si>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</si>
  <si>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</si>
  <si>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</si>
  <si>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</si>
  <si>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</si>
  <si>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</si>
  <si>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</si>
  <si>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</si>
  <si>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</si>
  <si>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</si>
  <si>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</si>
  <si>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</si>
  <si>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</si>
  <si>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</si>
  <si>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</si>
  <si>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</si>
  <si>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</si>
  <si>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</si>
  <si>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</si>
  <si>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</si>
  <si>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</si>
  <si>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</si>
  <si>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</si>
  <si>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</si>
  <si>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</si>
  <si>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</si>
  <si>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</si>
  <si>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</si>
  <si>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</si>
  <si>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</si>
  <si>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</si>
  <si>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</si>
  <si>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</si>
  <si>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</si>
  <si>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</si>
  <si>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</si>
  <si>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</si>
  <si>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</si>
  <si>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</si>
  <si>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</si>
  <si>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</si>
  <si>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</si>
  <si>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</si>
  <si>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</si>
  <si>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</si>
  <si>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</si>
  <si>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</si>
  <si>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</si>
  <si>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</si>
  <si>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</si>
  <si>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</si>
  <si>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</si>
  <si>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</si>
  <si>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</si>
  <si>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</si>
  <si>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</si>
  <si>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</si>
  <si>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</si>
  <si>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</si>
  <si>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</si>
  <si>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</si>
  <si>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</si>
  <si>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</si>
  <si>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</si>
  <si>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</si>
  <si>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</si>
  <si>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</si>
  <si>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</si>
  <si>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</si>
  <si>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</si>
  <si>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</si>
  <si>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</si>
  <si>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</si>
  <si>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</si>
  <si>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</si>
  <si>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</si>
  <si>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</si>
  <si>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</si>
  <si>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</si>
  <si>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</si>
  <si>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</si>
  <si>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</si>
  <si>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</si>
  <si>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</si>
  <si>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</si>
  <si>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</si>
  <si>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</si>
  <si>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</si>
  <si>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</si>
  <si>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</si>
  <si>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</si>
  <si>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</si>
  <si>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</si>
  <si>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</si>
  <si>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</si>
  <si>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</si>
  <si>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</si>
  <si>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</si>
  <si>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</si>
  <si>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</si>
  <si>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</si>
  <si>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</si>
  <si>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</si>
  <si>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</si>
  <si>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</si>
  <si>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</si>
  <si>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</si>
  <si>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</si>
  <si>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</si>
  <si>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</si>
  <si>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</si>
  <si>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</si>
  <si>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</si>
  <si>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</si>
  <si>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</si>
  <si>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</si>
  <si>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</si>
  <si>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</si>
  <si>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</si>
  <si>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</si>
  <si>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</si>
  <si>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</si>
  <si>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</si>
  <si>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</si>
  <si>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</si>
  <si>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</si>
  <si>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</si>
  <si>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</si>
  <si>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</si>
  <si>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</si>
  <si>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</si>
  <si>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</si>
  <si>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</si>
  <si>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</si>
  <si>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</si>
  <si>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</si>
  <si>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</si>
  <si>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</si>
  <si>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</si>
  <si>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</si>
  <si>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</si>
  <si>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</si>
  <si>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</si>
  <si>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</si>
  <si>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</si>
  <si>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</si>
  <si>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</si>
  <si>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</si>
  <si>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</si>
  <si>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</si>
  <si>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</si>
  <si>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</si>
  <si>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</si>
  <si>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</si>
  <si>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</si>
  <si>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</si>
  <si>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</si>
  <si>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</si>
  <si>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</si>
  <si>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</si>
  <si>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</si>
  <si>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</si>
  <si>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</si>
  <si>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</si>
  <si>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</si>
  <si>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</si>
  <si>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</si>
  <si>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</si>
  <si>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</si>
  <si>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</si>
  <si>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</si>
  <si>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</si>
  <si>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</si>
  <si>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</si>
  <si>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</si>
  <si>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</si>
  <si>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</si>
  <si>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</si>
  <si>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</si>
  <si>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</si>
  <si>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</si>
  <si>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</si>
  <si>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</si>
  <si>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</si>
  <si>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</si>
  <si>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</si>
  <si>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</si>
  <si>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</si>
  <si>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</si>
  <si>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</si>
  <si>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</si>
  <si>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</si>
  <si>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</si>
  <si>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</si>
  <si>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</si>
  <si>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</si>
  <si>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</si>
  <si>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</si>
  <si>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</si>
  <si>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</si>
  <si>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</si>
  <si>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</si>
  <si>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</si>
  <si>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</si>
  <si>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</si>
  <si>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</si>
  <si>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</si>
  <si>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</si>
  <si>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</si>
  <si>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</si>
  <si>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</si>
  <si>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</si>
  <si>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</si>
  <si>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</si>
  <si>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</si>
  <si>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</si>
  <si>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</si>
  <si>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</si>
  <si>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</si>
  <si>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</si>
  <si>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</si>
  <si>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</si>
  <si>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</si>
  <si>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</si>
  <si>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</si>
  <si>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</si>
  <si>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</si>
  <si>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</si>
  <si>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</si>
  <si>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</si>
  <si>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</si>
  <si>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</si>
  <si>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</si>
  <si>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</si>
  <si>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</si>
  <si>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</si>
  <si>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</si>
  <si>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</si>
  <si>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</si>
  <si>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</si>
  <si>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</si>
  <si>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</si>
  <si>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</si>
  <si>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</si>
  <si>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</si>
  <si>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</si>
  <si>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</si>
  <si>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</si>
  <si>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</si>
  <si>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</si>
  <si>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</si>
  <si>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</si>
  <si>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</si>
  <si>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</si>
  <si>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</si>
  <si>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</si>
  <si>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</si>
  <si>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</si>
  <si>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</si>
  <si>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</si>
  <si>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</si>
  <si>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</si>
  <si>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</si>
  <si>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</si>
  <si>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</si>
  <si>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</si>
  <si>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</si>
  <si>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</si>
  <si>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</si>
  <si>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</si>
  <si>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</si>
  <si>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</si>
  <si>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</si>
  <si>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</si>
  <si>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</si>
  <si>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</si>
  <si>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</si>
  <si>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</si>
  <si>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</si>
  <si>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</si>
  <si>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</si>
  <si>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</si>
  <si>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</si>
  <si>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</si>
  <si>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</si>
  <si>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</si>
  <si>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</si>
  <si>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</si>
  <si>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</si>
  <si>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</si>
  <si>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</si>
  <si>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</si>
  <si>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</si>
  <si>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</si>
  <si>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</si>
  <si>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</si>
  <si>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</si>
  <si>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</si>
  <si>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</si>
  <si>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</si>
  <si>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</si>
  <si>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</si>
  <si>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</si>
  <si>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</si>
  <si>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</si>
  <si>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</si>
  <si>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</si>
  <si>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</si>
  <si>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</si>
  <si>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</si>
  <si>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</si>
  <si>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</si>
  <si>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</si>
  <si>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</si>
  <si>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</si>
  <si>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</si>
  <si>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</si>
  <si>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</si>
  <si>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</si>
  <si>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</si>
  <si>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</si>
  <si>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</si>
  <si>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</si>
  <si>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</si>
  <si>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</si>
  <si>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</si>
  <si>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</si>
  <si>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</si>
  <si>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</si>
  <si>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</si>
  <si>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</si>
  <si>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</si>
  <si>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</si>
  <si>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</si>
  <si>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</si>
  <si>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</si>
  <si>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</si>
  <si>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</si>
  <si>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</si>
  <si>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</si>
  <si>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</si>
  <si>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</si>
  <si>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</si>
  <si>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</si>
  <si>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</si>
  <si>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</si>
  <si>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</si>
  <si>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</si>
  <si>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</si>
  <si>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</si>
  <si>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</si>
  <si>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</si>
  <si>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</si>
  <si>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</si>
  <si>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</si>
  <si>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</si>
  <si>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</si>
  <si>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</si>
  <si>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</si>
  <si>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</si>
  <si>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</si>
  <si>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</si>
  <si>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</si>
  <si>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</si>
  <si>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</si>
  <si>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</si>
  <si>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</si>
  <si>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</si>
  <si>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</si>
  <si>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</si>
  <si>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</si>
  <si>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</si>
  <si>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</si>
  <si>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</si>
  <si>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</si>
  <si>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</si>
  <si>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</si>
  <si>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</si>
  <si>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</si>
  <si>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</si>
  <si>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</si>
  <si>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</si>
  <si>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</si>
  <si>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</si>
  <si>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</si>
  <si>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</si>
  <si>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</si>
  <si>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</si>
  <si>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</si>
  <si>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</si>
  <si>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</si>
  <si>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</si>
  <si>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</si>
  <si>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</si>
  <si>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</si>
  <si>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</si>
  <si>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</si>
  <si>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</si>
  <si>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</si>
  <si>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</si>
  <si>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</si>
  <si>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</si>
  <si>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</si>
  <si>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</si>
  <si>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</si>
  <si>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</si>
  <si>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</si>
  <si>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</si>
  <si>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</si>
  <si>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</si>
  <si>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</si>
  <si>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</si>
  <si>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</si>
  <si>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</si>
  <si>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</si>
  <si>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</si>
  <si>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</si>
  <si>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</si>
  <si>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</si>
  <si>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</si>
  <si>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</si>
  <si>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</si>
  <si>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</si>
  <si>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</si>
  <si>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</si>
  <si>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</si>
  <si>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</si>
  <si>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</si>
  <si>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</si>
  <si>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</si>
  <si>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</si>
  <si>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</si>
  <si>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</si>
  <si>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</si>
  <si>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</si>
  <si>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</si>
  <si>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</si>
  <si>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</si>
  <si>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</si>
  <si>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</si>
  <si>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</si>
  <si>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</si>
  <si>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</si>
  <si>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</si>
  <si>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</si>
  <si>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</si>
  <si>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</si>
  <si>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</si>
  <si>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</si>
  <si>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</si>
  <si>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</si>
  <si>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</si>
  <si>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</si>
  <si>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</si>
  <si>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</si>
  <si>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</si>
  <si>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</si>
  <si>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</si>
  <si>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</si>
  <si>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</si>
  <si>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</si>
  <si>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</si>
  <si>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</si>
  <si>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</si>
  <si>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</si>
  <si>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</si>
  <si>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</si>
  <si>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</si>
  <si>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</si>
  <si>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</si>
  <si>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</si>
  <si>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</si>
  <si>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</si>
  <si>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</si>
  <si>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</si>
  <si>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</si>
  <si>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</si>
  <si>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</si>
  <si>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</si>
  <si>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</si>
  <si>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</si>
  <si>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</si>
  <si>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</si>
  <si>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</si>
  <si>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</si>
  <si>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</si>
  <si>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</si>
  <si>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</si>
  <si>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</si>
  <si>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</si>
  <si>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</si>
  <si>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</si>
  <si>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</si>
  <si>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</si>
  <si>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</si>
  <si>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</si>
  <si>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</si>
  <si>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</si>
  <si>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</si>
  <si>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</si>
  <si>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</si>
  <si>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</si>
  <si>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</si>
  <si>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</si>
  <si>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</si>
  <si>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</si>
  <si>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</si>
  <si>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</si>
  <si>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</si>
  <si>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</si>
  <si>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</si>
  <si>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</si>
  <si>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</si>
  <si>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</si>
  <si>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</si>
  <si>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</si>
  <si>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</si>
  <si>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</si>
  <si>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</si>
  <si>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</si>
  <si>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</si>
  <si>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</si>
  <si>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</si>
  <si>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</si>
  <si>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</si>
  <si>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</si>
  <si>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</si>
  <si>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</si>
  <si>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</si>
  <si>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</si>
  <si>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</si>
  <si>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</si>
  <si>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</si>
  <si>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</si>
  <si>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</si>
  <si>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</si>
  <si>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</si>
  <si>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</si>
  <si>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</si>
  <si>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</si>
  <si>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</si>
  <si>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</si>
  <si>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</si>
  <si>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</si>
  <si>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</si>
  <si>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</si>
  <si>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</si>
  <si>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</si>
  <si>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</si>
  <si>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</si>
  <si>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</si>
  <si>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</si>
  <si>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</si>
  <si>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</si>
  <si>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</si>
  <si>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</si>
  <si>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</si>
  <si>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</si>
  <si>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</si>
  <si>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</si>
  <si>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</si>
  <si>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</si>
  <si>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</si>
  <si>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</si>
  <si>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</si>
  <si>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</si>
  <si>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</si>
  <si>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</si>
  <si>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</si>
  <si>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</si>
  <si>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</si>
  <si>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</si>
  <si>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</si>
  <si>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</si>
  <si>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</si>
  <si>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</si>
  <si>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</si>
  <si>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</si>
  <si>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</si>
  <si>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</si>
  <si>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</si>
  <si>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</si>
  <si>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</si>
  <si>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</si>
  <si>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</si>
  <si>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</si>
  <si>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</si>
  <si>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</si>
  <si>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</si>
  <si>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</si>
  <si>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</si>
  <si>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</si>
  <si>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</si>
  <si>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</si>
  <si>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</si>
  <si>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</si>
  <si>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</si>
  <si>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</si>
  <si>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</si>
  <si>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</si>
  <si>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</si>
  <si>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</si>
  <si>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</si>
  <si>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</si>
  <si>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</si>
  <si>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</si>
  <si>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</si>
  <si>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</si>
  <si>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</si>
  <si>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</si>
  <si>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</si>
  <si>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</si>
  <si>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</si>
  <si>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</si>
  <si>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</si>
  <si>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</si>
  <si>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</si>
  <si>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</si>
  <si>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</si>
  <si>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</si>
  <si>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</si>
  <si>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</si>
  <si>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</si>
  <si>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</si>
  <si>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</si>
  <si>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</si>
  <si>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</si>
  <si>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</si>
  <si>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</si>
  <si>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</si>
  <si>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</si>
  <si>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</si>
  <si>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</si>
  <si>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</si>
  <si>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</si>
  <si>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</si>
  <si>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</si>
  <si>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</si>
  <si>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</si>
  <si>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</si>
  <si>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</si>
  <si>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</si>
  <si>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</si>
  <si>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</si>
  <si>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</si>
  <si>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</si>
  <si>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</si>
  <si>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</si>
  <si>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</si>
  <si>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</si>
  <si>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</si>
  <si>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</si>
  <si>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</si>
  <si>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</si>
  <si>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</si>
  <si>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</si>
  <si>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</si>
  <si>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</si>
  <si>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</si>
  <si>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</si>
  <si>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</si>
  <si>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</si>
  <si>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</si>
  <si>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</si>
  <si>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</si>
  <si>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</si>
  <si>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</si>
  <si>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</si>
  <si>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</si>
  <si>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</si>
  <si>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</si>
  <si>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</si>
  <si>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</si>
  <si>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</si>
  <si>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</si>
  <si>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</si>
  <si>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</si>
  <si>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</si>
  <si>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</si>
  <si>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</si>
  <si>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</si>
  <si>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</si>
  <si>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</si>
  <si>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</si>
  <si>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</si>
  <si>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</si>
  <si>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</si>
  <si>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</si>
  <si>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</si>
  <si>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</si>
  <si>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</si>
  <si>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</si>
  <si>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</si>
  <si>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</si>
  <si>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</si>
  <si>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</si>
  <si>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</si>
  <si>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</si>
  <si>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</si>
  <si>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</si>
  <si>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</si>
  <si>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</si>
  <si>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</si>
  <si>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</si>
  <si>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</si>
  <si>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</si>
  <si>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</si>
  <si>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</si>
  <si>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</si>
  <si>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</si>
  <si>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</si>
  <si>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</si>
  <si>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</si>
  <si>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</si>
  <si>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</si>
  <si>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</si>
  <si>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</si>
  <si>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</si>
  <si>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</si>
  <si>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</si>
  <si>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</si>
  <si>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</si>
  <si>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</si>
  <si>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</si>
  <si>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</si>
  <si>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</si>
  <si>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</si>
  <si>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</si>
  <si>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</si>
  <si>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</si>
  <si>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</si>
  <si>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</si>
  <si>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</si>
  <si>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</si>
  <si>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</si>
  <si>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</si>
  <si>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</si>
  <si>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</si>
  <si>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</si>
  <si>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</si>
  <si>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</si>
  <si>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</si>
  <si>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</si>
  <si>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</si>
  <si>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</si>
  <si>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</si>
  <si>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</si>
  <si>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</si>
  <si>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</si>
  <si>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</si>
  <si>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</si>
  <si>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</si>
  <si>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</si>
  <si>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</si>
  <si>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</si>
  <si>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</si>
  <si>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</si>
  <si>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</si>
  <si>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</si>
  <si>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</si>
  <si>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</si>
  <si>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</si>
  <si>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</si>
  <si>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</si>
  <si>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</si>
  <si>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</si>
  <si>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</si>
  <si>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</si>
  <si>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</si>
  <si>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</si>
  <si>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</si>
  <si>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</si>
  <si>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</si>
  <si>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</si>
  <si>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</si>
  <si>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</si>
  <si>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</si>
  <si>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</si>
  <si>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</si>
  <si>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</si>
  <si>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</si>
  <si>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</si>
  <si>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</si>
  <si>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</si>
  <si>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</si>
  <si>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</si>
  <si>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</si>
  <si>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</si>
  <si>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</si>
  <si>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</si>
  <si>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</si>
  <si>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</si>
  <si>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</si>
  <si>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</si>
  <si>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</si>
  <si>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</si>
  <si>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</si>
  <si>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</si>
  <si>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</si>
  <si>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</si>
  <si>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</si>
  <si>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</si>
  <si>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</si>
  <si>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</si>
  <si>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</si>
  <si>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</si>
  <si>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</si>
  <si>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</si>
  <si>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</si>
  <si>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</si>
  <si>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</si>
  <si>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</si>
  <si>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</si>
  <si>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</si>
  <si>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</si>
  <si>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</si>
  <si>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</si>
  <si>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</si>
  <si>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</si>
  <si>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</si>
  <si>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</si>
  <si>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</si>
  <si>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</si>
  <si>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</si>
  <si>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</si>
  <si>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</si>
  <si>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</si>
  <si>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</si>
  <si>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</si>
  <si>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</si>
  <si>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</si>
  <si>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</si>
  <si>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</si>
  <si>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</si>
  <si>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</si>
  <si>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</si>
  <si>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</si>
  <si>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</si>
  <si>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</si>
  <si>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</si>
  <si>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</si>
  <si>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</si>
  <si>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</si>
  <si>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</si>
  <si>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</si>
  <si>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</si>
  <si>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</si>
  <si>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</si>
  <si>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</si>
  <si>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</si>
  <si>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</si>
  <si>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</si>
  <si>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</si>
  <si>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</si>
  <si>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</si>
  <si>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</si>
  <si>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</si>
  <si>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</si>
  <si>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</si>
  <si>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</si>
  <si>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</si>
  <si>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</si>
  <si>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</si>
  <si>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</si>
  <si>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</si>
  <si>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</si>
  <si>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</si>
  <si>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</si>
  <si>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</si>
  <si>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</si>
  <si>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</si>
  <si>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</si>
  <si>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</si>
  <si>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</si>
  <si>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</si>
  <si>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</si>
  <si>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</si>
  <si>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</si>
  <si>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</si>
  <si>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</si>
  <si>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</si>
  <si>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</si>
  <si>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</si>
  <si>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</si>
  <si>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</si>
  <si>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</si>
  <si>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</si>
  <si>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</si>
  <si>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</si>
  <si>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</si>
  <si>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</si>
  <si>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</si>
  <si>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</si>
  <si>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</si>
  <si>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</si>
  <si>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</si>
  <si>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</si>
  <si>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</si>
  <si>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</si>
  <si>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</si>
  <si>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</si>
  <si>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</si>
  <si>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</si>
  <si>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</si>
  <si>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</si>
  <si>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</si>
  <si>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</si>
  <si>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</si>
  <si>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</si>
  <si>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</si>
  <si>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</si>
  <si>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</si>
  <si>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</si>
  <si>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</si>
  <si>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</si>
  <si>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</si>
  <si>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</si>
  <si>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</si>
  <si>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</si>
  <si>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</si>
  <si>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</si>
  <si>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</si>
  <si>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</si>
  <si>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</si>
  <si>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</si>
  <si>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</si>
  <si>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</si>
  <si>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</si>
  <si>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</si>
  <si>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</si>
  <si>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</si>
  <si>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</si>
  <si>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</si>
  <si>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</si>
  <si>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</si>
  <si>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</si>
  <si>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</si>
  <si>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</si>
  <si>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</si>
  <si>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</si>
  <si>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</si>
  <si>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</si>
  <si>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</si>
  <si>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</si>
  <si>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</si>
  <si>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</si>
  <si>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</si>
  <si>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</si>
  <si>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</si>
  <si>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</si>
  <si>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</si>
  <si>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</si>
  <si>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</si>
  <si>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</si>
  <si>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</si>
  <si>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</si>
  <si>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</si>
  <si>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</si>
  <si>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</si>
  <si>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</si>
  <si>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</si>
  <si>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</si>
  <si>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</si>
  <si>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</si>
  <si>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</si>
  <si>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</si>
  <si>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</si>
  <si>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</si>
  <si>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</si>
  <si>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</si>
  <si>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</si>
  <si>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</si>
  <si>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</si>
  <si>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</si>
  <si>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</si>
  <si>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</si>
  <si>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</si>
  <si>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</si>
  <si>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</si>
  <si>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</si>
  <si>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</si>
  <si>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</si>
  <si>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</si>
  <si>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</si>
  <si>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</si>
  <si>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</si>
  <si>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</si>
  <si>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</si>
  <si>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</si>
  <si>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</si>
  <si>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</si>
  <si>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</si>
  <si>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</si>
  <si>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</si>
  <si>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</si>
  <si>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</si>
  <si>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</si>
  <si>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</si>
  <si>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</si>
  <si>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</si>
  <si>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</si>
  <si>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</si>
  <si>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</si>
  <si>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</si>
  <si>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</si>
  <si>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</si>
  <si>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</si>
  <si>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</si>
  <si>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</si>
  <si>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</si>
  <si>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</si>
  <si>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</si>
  <si>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</si>
  <si>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</si>
  <si>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</si>
  <si>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</si>
  <si>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</si>
  <si>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</si>
  <si>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</si>
  <si>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</si>
  <si>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</si>
  <si>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</si>
  <si>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</si>
  <si>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</si>
  <si>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</si>
  <si>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</si>
  <si>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</si>
  <si>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</si>
  <si>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</si>
  <si>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</si>
  <si>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</si>
  <si>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</si>
  <si>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</si>
  <si>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</si>
  <si>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</si>
  <si>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</si>
  <si>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</si>
  <si>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</si>
  <si>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</si>
  <si>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</si>
  <si>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</si>
  <si>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</si>
  <si>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</si>
  <si>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</si>
  <si>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</si>
  <si>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</si>
  <si>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</si>
  <si>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</si>
  <si>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</si>
  <si>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</si>
  <si>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</si>
  <si>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</si>
  <si>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</si>
  <si>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</si>
  <si>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</si>
  <si>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</si>
  <si>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</si>
  <si>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</si>
  <si>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</si>
  <si>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</si>
  <si>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</si>
  <si>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</si>
  <si>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</si>
  <si>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</si>
  <si>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</si>
  <si>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</si>
  <si>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</si>
  <si>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</si>
  <si>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</si>
  <si>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</si>
  <si>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</si>
  <si>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</si>
  <si>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</si>
  <si>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</si>
  <si>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</si>
  <si>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</si>
  <si>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</si>
  <si>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</si>
  <si>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</si>
  <si>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</si>
  <si>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</si>
  <si>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</si>
  <si>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</si>
  <si>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</si>
  <si>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</si>
  <si>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</si>
  <si>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</si>
  <si>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</si>
  <si>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</si>
  <si>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</si>
  <si>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</si>
  <si>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</si>
  <si>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</si>
  <si>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</si>
  <si>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</si>
  <si>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</si>
  <si>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</si>
  <si>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</si>
  <si>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</si>
  <si>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</si>
  <si>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</si>
  <si>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</si>
  <si>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</si>
  <si>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</si>
  <si>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</si>
  <si>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</si>
  <si>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</si>
  <si>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</si>
  <si>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</si>
  <si>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</si>
  <si>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</si>
  <si>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</si>
  <si>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</si>
  <si>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</si>
  <si>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</si>
  <si>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</si>
  <si>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</si>
  <si>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</si>
  <si>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</si>
  <si>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</si>
  <si>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</si>
  <si>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</si>
  <si>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</si>
  <si>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</si>
  <si>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</si>
  <si>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</si>
  <si>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</si>
  <si>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</si>
  <si>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</si>
  <si>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</si>
  <si>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</si>
  <si>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</si>
  <si>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</si>
  <si>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</si>
  <si>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</si>
  <si>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</si>
  <si>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</si>
  <si>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</si>
  <si>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</si>
  <si>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</si>
  <si>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</si>
  <si>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</si>
  <si>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</si>
  <si>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</si>
  <si>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</si>
  <si>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</si>
  <si>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</si>
  <si>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</si>
  <si>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</si>
  <si>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</si>
  <si>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</si>
  <si>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</si>
  <si>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</si>
  <si>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</si>
  <si>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</si>
  <si>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</si>
  <si>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</si>
  <si>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</si>
  <si>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</si>
  <si>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</si>
  <si>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</si>
  <si>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</si>
  <si>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</si>
  <si>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</si>
  <si>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</si>
  <si>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</si>
  <si>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</si>
  <si>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</si>
  <si>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</si>
  <si>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</si>
  <si>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</si>
  <si>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</si>
  <si>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</si>
  <si>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</si>
  <si>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</si>
  <si>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</si>
  <si>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</si>
  <si>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</si>
  <si>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</si>
  <si>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</si>
  <si>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</si>
  <si>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</si>
  <si>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</si>
  <si>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</si>
  <si>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</si>
  <si>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</si>
  <si>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</si>
  <si>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</si>
  <si>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</si>
  <si>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</si>
  <si>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</si>
  <si>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</si>
  <si>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</si>
  <si>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</si>
  <si>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</si>
  <si>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</si>
  <si>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</si>
  <si>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</si>
  <si>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</si>
  <si>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</si>
  <si>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</si>
  <si>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</si>
  <si>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</si>
  <si>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</si>
  <si>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</si>
  <si>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</si>
  <si>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</si>
  <si>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</si>
  <si>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</si>
  <si>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</si>
  <si>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</si>
  <si>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</si>
  <si>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</si>
  <si>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</si>
  <si>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</si>
  <si>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</si>
  <si>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</si>
  <si>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</si>
  <si>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</si>
  <si>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</si>
  <si>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</si>
  <si>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</si>
  <si>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</si>
  <si>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</si>
  <si>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</si>
  <si>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</si>
  <si>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</si>
  <si>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</si>
  <si>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</si>
  <si>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</si>
  <si>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</si>
  <si>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</si>
  <si>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</si>
  <si>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</si>
  <si>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</si>
  <si>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</si>
  <si>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</si>
  <si>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</si>
  <si>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</si>
  <si>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</si>
  <si>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</si>
  <si>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</si>
  <si>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</si>
  <si>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</si>
  <si>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</si>
  <si>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</si>
  <si>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</si>
  <si>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</si>
  <si>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</si>
  <si>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</si>
  <si>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</si>
  <si>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</si>
  <si>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</si>
  <si>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</si>
  <si>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</si>
  <si>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</si>
  <si>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</si>
  <si>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</si>
  <si>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</si>
  <si>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</si>
  <si>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</si>
  <si>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</si>
  <si>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</si>
  <si>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</si>
  <si>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</si>
  <si>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</si>
  <si>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</si>
  <si>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</si>
  <si>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</si>
  <si>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</si>
  <si>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</si>
  <si>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</si>
  <si>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</si>
  <si>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</si>
  <si>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</si>
  <si>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</si>
  <si>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</si>
  <si>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</si>
  <si>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</si>
  <si>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</si>
  <si>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</si>
  <si>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</si>
  <si>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</si>
  <si>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</si>
  <si>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</si>
  <si>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</si>
  <si>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</si>
  <si>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</si>
  <si>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</si>
  <si>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</si>
  <si>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</si>
  <si>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</si>
  <si>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</si>
  <si>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</si>
  <si>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</si>
  <si>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</si>
  <si>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</si>
  <si>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</si>
  <si>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</si>
  <si>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</si>
  <si>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</si>
  <si>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</si>
  <si>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</si>
  <si>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</si>
  <si>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</si>
  <si>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</si>
  <si>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</si>
  <si>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</si>
  <si>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</si>
  <si>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</si>
  <si>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</si>
  <si>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</si>
  <si>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</si>
  <si>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</si>
  <si>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</si>
  <si>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</si>
  <si>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</si>
  <si>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</si>
  <si>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</si>
  <si>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</si>
  <si>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</si>
  <si>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</si>
  <si>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</si>
  <si>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</si>
  <si>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</si>
  <si>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</si>
  <si>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</si>
  <si>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</si>
  <si>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</si>
  <si>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</si>
  <si>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</si>
  <si>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</si>
  <si>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</si>
  <si>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</si>
  <si>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</si>
  <si>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</si>
  <si>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</si>
  <si>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</si>
  <si>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</si>
  <si>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</si>
  <si>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</si>
  <si>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</si>
  <si>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</si>
  <si>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</si>
  <si>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</si>
  <si>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</si>
  <si>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</si>
  <si>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</si>
  <si>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</si>
  <si>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</si>
  <si>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</si>
  <si>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</si>
  <si>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</si>
  <si>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</si>
  <si>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</si>
  <si>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</si>
  <si>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</si>
  <si>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</si>
  <si>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</si>
  <si>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</si>
  <si>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</si>
  <si>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</si>
  <si>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</si>
  <si>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</si>
  <si>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</si>
  <si>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</si>
  <si>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</si>
  <si>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</si>
  <si>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</si>
  <si>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</si>
  <si>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</si>
  <si>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</si>
  <si>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</si>
  <si>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</si>
  <si>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</si>
  <si>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</si>
  <si>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</si>
  <si>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</si>
  <si>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</si>
  <si>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</si>
  <si>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</si>
  <si>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</si>
  <si>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</si>
  <si>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</si>
  <si>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</si>
  <si>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</si>
  <si>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</si>
  <si>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</si>
  <si>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</si>
  <si>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</si>
  <si>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</si>
  <si>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</si>
  <si>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</si>
  <si>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</si>
  <si>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</si>
  <si>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</si>
  <si>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</si>
  <si>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</si>
  <si>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</si>
  <si>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</si>
  <si>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</si>
  <si>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</si>
  <si>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</si>
  <si>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</si>
  <si>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</si>
  <si>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</si>
  <si>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</si>
  <si>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</si>
  <si>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</si>
  <si>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</si>
  <si>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</si>
  <si>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</si>
  <si>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</si>
  <si>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</si>
  <si>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</si>
  <si>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</si>
  <si>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</si>
  <si>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</si>
  <si>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</si>
  <si>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</si>
  <si>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</si>
  <si>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</si>
  <si>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</si>
  <si>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</si>
  <si>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</si>
  <si>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</si>
  <si>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</si>
  <si>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</si>
  <si>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</si>
  <si>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</si>
  <si>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</si>
  <si>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</si>
  <si>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</si>
  <si>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</si>
  <si>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</si>
  <si>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</si>
  <si>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</si>
  <si>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</si>
  <si>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</si>
  <si>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</si>
  <si>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</si>
  <si>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</si>
  <si>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</si>
  <si>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</si>
  <si>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</si>
  <si>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</si>
  <si>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</si>
  <si>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</si>
  <si>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</si>
  <si>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</si>
  <si>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</si>
  <si>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</si>
  <si>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</si>
  <si>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</si>
  <si>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</si>
  <si>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</si>
  <si>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</si>
  <si>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</si>
  <si>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</si>
  <si>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</si>
  <si>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</si>
  <si>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</si>
  <si>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</si>
  <si>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</si>
  <si>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</si>
  <si>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</si>
  <si>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</si>
  <si>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</si>
  <si>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</si>
  <si>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</si>
  <si>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</si>
  <si>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</si>
  <si>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</si>
  <si>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</si>
  <si>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</si>
  <si>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</si>
  <si>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</si>
  <si>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</si>
  <si>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</si>
  <si>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</si>
  <si>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</si>
  <si>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</si>
  <si>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</si>
  <si>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</si>
  <si>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</si>
  <si>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</si>
  <si>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</si>
  <si>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</si>
  <si>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</si>
  <si>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</si>
  <si>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</si>
  <si>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</si>
  <si>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</si>
  <si>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</si>
  <si>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</si>
  <si>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</si>
  <si>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</si>
  <si>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</si>
  <si>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</si>
  <si>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</si>
  <si>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</si>
  <si>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</si>
  <si>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</si>
  <si>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</si>
  <si>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</si>
  <si>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</si>
  <si>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</si>
  <si>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</si>
  <si>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</si>
  <si>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</si>
  <si>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</si>
  <si>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</si>
  <si>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</si>
  <si>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</si>
  <si>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</si>
  <si>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</si>
  <si>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</si>
  <si>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</si>
  <si>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</si>
  <si>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</si>
  <si>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</si>
  <si>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</si>
  <si>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</si>
  <si>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</si>
  <si>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</si>
  <si>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</si>
  <si>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</si>
  <si>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</si>
  <si>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</si>
  <si>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</si>
  <si>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</si>
  <si>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</si>
  <si>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</si>
  <si>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</si>
  <si>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</si>
  <si>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</si>
  <si>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</si>
  <si>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</si>
  <si>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</si>
  <si>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</si>
  <si>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</si>
  <si>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</si>
  <si>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</si>
  <si>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</si>
  <si>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</si>
  <si>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</si>
  <si>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</si>
  <si>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</si>
  <si>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</si>
  <si>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</si>
  <si>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</si>
  <si>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</si>
  <si>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</si>
  <si>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</si>
  <si>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</si>
  <si>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</si>
  <si>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</si>
  <si>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</si>
  <si>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</si>
  <si>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</si>
  <si>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</si>
  <si>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</si>
  <si>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</si>
  <si>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</si>
  <si>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</si>
  <si>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</si>
  <si>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</si>
  <si>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</si>
  <si>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</si>
  <si>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</si>
  <si>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</si>
  <si>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</si>
  <si>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</si>
  <si>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</si>
  <si>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</si>
  <si>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</si>
  <si>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</si>
  <si>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</si>
  <si>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</si>
  <si>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</si>
  <si>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</si>
  <si>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</si>
  <si>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</si>
  <si>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</si>
  <si>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</si>
  <si>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</si>
  <si>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</si>
  <si>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</si>
  <si>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</si>
  <si>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</si>
  <si>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</si>
  <si>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</si>
  <si>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</si>
  <si>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</si>
  <si>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</si>
  <si>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</si>
  <si>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</si>
  <si>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</si>
  <si>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</si>
  <si>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</si>
  <si>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</si>
  <si>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</si>
  <si>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</si>
  <si>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</si>
  <si>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</si>
  <si>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</si>
  <si>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</si>
  <si>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</si>
  <si>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</si>
  <si>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</si>
  <si>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</si>
  <si>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</si>
  <si>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</si>
  <si>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</si>
  <si>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</si>
  <si>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</si>
  <si>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</si>
  <si>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</si>
  <si>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</si>
  <si>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</si>
  <si>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</si>
  <si>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</si>
  <si>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</si>
  <si>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</si>
  <si>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</si>
  <si>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</si>
  <si>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</si>
  <si>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</si>
  <si>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</si>
  <si>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</si>
  <si>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</si>
  <si>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</si>
  <si>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</si>
  <si>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</si>
  <si>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</si>
  <si>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</si>
  <si>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</si>
  <si>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</si>
  <si>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</si>
  <si>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</si>
  <si>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</si>
  <si>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</si>
  <si>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</si>
  <si>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</si>
  <si>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</si>
  <si>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</si>
  <si>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</si>
  <si>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</si>
  <si>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</si>
  <si>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</si>
  <si>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</si>
  <si>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</si>
  <si>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</si>
  <si>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</si>
  <si>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</si>
  <si>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</si>
  <si>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</si>
  <si>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</si>
  <si>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</si>
  <si>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</si>
  <si>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</si>
  <si>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</si>
  <si>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</si>
  <si>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</si>
  <si>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</si>
  <si>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</si>
  <si>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</si>
  <si>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</si>
  <si>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</si>
  <si>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</si>
  <si>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</si>
  <si>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</si>
  <si>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</si>
  <si>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</si>
  <si>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</si>
  <si>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</si>
  <si>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</si>
  <si>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</si>
  <si>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</si>
  <si>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</si>
  <si>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</si>
  <si>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</si>
  <si>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</si>
  <si>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</si>
  <si>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</si>
  <si>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</si>
  <si>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</si>
  <si>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</si>
  <si>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</si>
  <si>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</si>
  <si>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</si>
  <si>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</si>
  <si>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</si>
  <si>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</si>
  <si>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</si>
  <si>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</si>
  <si>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</si>
  <si>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</si>
  <si>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</si>
  <si>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</si>
  <si>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</si>
  <si>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</si>
  <si>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</si>
  <si>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</si>
  <si>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</si>
  <si>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</si>
  <si>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</si>
  <si>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</si>
  <si>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</si>
  <si>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</si>
  <si>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</si>
  <si>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</si>
  <si>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</si>
  <si>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</si>
  <si>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</si>
  <si>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</si>
  <si>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</si>
  <si>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</si>
  <si>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</si>
  <si>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</si>
  <si>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</si>
  <si>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</si>
  <si>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</si>
  <si>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</si>
  <si>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</si>
  <si>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</si>
  <si>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</si>
  <si>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</si>
  <si>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</si>
  <si>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</si>
  <si>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</si>
  <si>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</si>
  <si>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</si>
  <si>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</si>
  <si>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</si>
  <si>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</si>
  <si>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</si>
  <si>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</si>
  <si>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</si>
  <si>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</si>
  <si>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</si>
  <si>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</si>
  <si>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</si>
  <si>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</si>
  <si>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</si>
  <si>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</si>
  <si>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</si>
  <si>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</si>
  <si>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</si>
  <si>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</si>
  <si>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</si>
  <si>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</si>
  <si>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</si>
  <si>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</si>
  <si>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</si>
  <si>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</si>
  <si>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</si>
  <si>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</si>
  <si>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</si>
  <si>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</si>
  <si>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</si>
  <si>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</si>
  <si>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</si>
  <si>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</si>
  <si>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</si>
  <si>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</si>
  <si>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</si>
  <si>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</si>
  <si>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</si>
  <si>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</si>
  <si>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</si>
  <si>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</si>
  <si>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</si>
  <si>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</si>
  <si>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</si>
  <si>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</si>
  <si>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</si>
  <si>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</si>
  <si>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</si>
  <si>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</si>
  <si>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</si>
  <si>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</si>
  <si>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</si>
  <si>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</si>
  <si>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</si>
  <si>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</si>
  <si>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</si>
  <si>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</si>
  <si>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</si>
  <si>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</si>
  <si>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</si>
  <si>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</si>
  <si>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</si>
  <si>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</si>
  <si>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</si>
  <si>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</si>
  <si>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</si>
  <si>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</si>
  <si>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</si>
  <si>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</si>
  <si>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</si>
  <si>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</si>
  <si>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</si>
  <si>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</si>
  <si>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</si>
  <si>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</si>
  <si>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</si>
  <si>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</si>
  <si>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</si>
  <si>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</si>
  <si>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</si>
  <si>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</si>
  <si>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</si>
  <si>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</si>
  <si>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</si>
  <si>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</si>
  <si>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</si>
  <si>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</si>
  <si>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</si>
  <si>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</si>
  <si>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</si>
  <si>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</si>
  <si>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</si>
  <si>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</si>
  <si>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</si>
  <si>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</si>
  <si>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</si>
  <si>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</si>
  <si>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</si>
  <si>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</si>
  <si>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</si>
  <si>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</si>
  <si>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</si>
  <si>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</si>
  <si>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</si>
  <si>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</si>
  <si>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</si>
  <si>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</si>
  <si>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</si>
  <si>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</si>
  <si>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</si>
  <si>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</si>
  <si>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</si>
  <si>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</si>
  <si>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</si>
  <si>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</si>
  <si>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</si>
  <si>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</si>
  <si>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</si>
  <si>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</si>
  <si>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</si>
  <si>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</si>
  <si>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</si>
  <si>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</si>
  <si>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</si>
  <si>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</si>
  <si>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</si>
  <si>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</si>
  <si>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</si>
  <si>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</si>
  <si>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</si>
  <si>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</si>
  <si>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</si>
  <si>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</si>
  <si>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</si>
  <si>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</si>
  <si>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</si>
  <si>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</si>
  <si>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</si>
  <si>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</si>
  <si>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</si>
  <si>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</si>
  <si>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</si>
  <si>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</si>
  <si>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</si>
  <si>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</si>
  <si>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</si>
  <si>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</si>
  <si>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</si>
  <si>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</si>
  <si>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</si>
  <si>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</si>
  <si>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</si>
  <si>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</si>
  <si>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</si>
  <si>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</si>
  <si>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</si>
  <si>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</si>
  <si>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</si>
  <si>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</si>
  <si>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</si>
  <si>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</si>
  <si>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</si>
  <si>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</si>
  <si>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</si>
  <si>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</si>
  <si>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</si>
  <si>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</si>
  <si>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</si>
  <si>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</si>
  <si>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</si>
  <si>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</si>
  <si>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</si>
  <si>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</si>
  <si>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</si>
  <si>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</si>
  <si>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</si>
  <si>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</si>
  <si>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</si>
  <si>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</si>
  <si>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</si>
  <si>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</si>
  <si>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</si>
  <si>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</si>
  <si>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</si>
  <si>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</si>
  <si>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</si>
  <si>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</si>
  <si>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</si>
  <si>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</si>
  <si>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</si>
  <si>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</si>
  <si>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</si>
  <si>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</si>
  <si>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</si>
  <si>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</si>
  <si>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</si>
  <si>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</si>
  <si>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</si>
  <si>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</si>
  <si>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</si>
  <si>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</si>
  <si>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</si>
  <si>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</si>
  <si>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</si>
  <si>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</si>
  <si>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</si>
  <si>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</si>
  <si>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</si>
  <si>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</si>
  <si>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</si>
  <si>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</si>
  <si>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</si>
  <si>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</si>
  <si>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</si>
  <si>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</si>
  <si>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</si>
  <si>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</si>
  <si>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</si>
  <si>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</si>
  <si>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</si>
  <si>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</si>
  <si>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</si>
  <si>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</si>
  <si>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</si>
  <si>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</si>
  <si>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</si>
  <si>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</si>
  <si>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</si>
  <si>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</si>
  <si>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</si>
  <si>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</si>
  <si>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</si>
  <si>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</si>
  <si>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</si>
  <si>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</si>
  <si>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</si>
  <si>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</si>
  <si>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</si>
  <si>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</si>
  <si>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</si>
  <si>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</si>
  <si>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</si>
  <si>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</si>
  <si>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</si>
  <si>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</si>
  <si>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</si>
  <si>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</si>
  <si>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</si>
  <si>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</si>
  <si>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</si>
  <si>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</si>
  <si>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</si>
  <si>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</si>
  <si>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</si>
  <si>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</si>
  <si>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</si>
  <si>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</si>
  <si>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</si>
  <si>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</si>
  <si>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</si>
  <si>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</si>
  <si>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</si>
  <si>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</si>
  <si>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</si>
  <si>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</si>
  <si>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</si>
  <si>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</si>
  <si>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</si>
  <si>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</si>
  <si>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</si>
  <si>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</si>
  <si>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</si>
  <si>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</si>
  <si>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</si>
  <si>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</si>
  <si>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</si>
  <si>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</si>
  <si>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</si>
  <si>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</si>
  <si>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</si>
  <si>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</si>
  <si>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</si>
  <si>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</si>
  <si>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</si>
  <si>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</si>
  <si>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</si>
  <si>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</si>
  <si>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</si>
  <si>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</si>
  <si>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</si>
  <si>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</si>
  <si>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</si>
  <si>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</si>
  <si>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</si>
  <si>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</si>
  <si>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</si>
  <si>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</si>
  <si>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</si>
  <si>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</si>
  <si>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</si>
  <si>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</si>
  <si>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</si>
  <si>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</si>
  <si>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</si>
  <si>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</si>
  <si>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</si>
  <si>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</si>
  <si>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</si>
  <si>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</si>
  <si>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</si>
  <si>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</si>
  <si>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</si>
  <si>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</si>
  <si>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</si>
  <si>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</si>
  <si>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</si>
  <si>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</si>
  <si>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</si>
  <si>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</si>
  <si>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</si>
  <si>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</si>
  <si>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</si>
  <si>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</si>
  <si>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</si>
  <si>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</si>
  <si>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</si>
  <si>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</si>
  <si>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</si>
  <si>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</si>
  <si>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</si>
  <si>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</si>
  <si>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</si>
  <si>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</si>
  <si>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</si>
  <si>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</si>
  <si>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</si>
  <si>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</si>
  <si>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</si>
  <si>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</si>
  <si>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</si>
  <si>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</si>
  <si>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</si>
  <si>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</si>
  <si>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</si>
  <si>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</si>
  <si>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</si>
  <si>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</si>
  <si>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</si>
  <si>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</si>
  <si>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</si>
  <si>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</si>
  <si>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</si>
  <si>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</si>
  <si>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</si>
  <si>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</si>
  <si>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</si>
  <si>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</si>
  <si>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</si>
  <si>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</si>
  <si>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</si>
  <si>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</si>
  <si>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</si>
  <si>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</si>
  <si>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</si>
  <si>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</si>
  <si>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</si>
  <si>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</si>
  <si>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</si>
  <si>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</si>
  <si>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</si>
  <si>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</si>
  <si>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</si>
  <si>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</si>
  <si>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</si>
  <si>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</si>
  <si>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</si>
  <si>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</si>
  <si>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</si>
  <si>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</si>
  <si>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</si>
  <si>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</si>
  <si>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</si>
  <si>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</si>
  <si>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</si>
  <si>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</si>
  <si>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</si>
  <si>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</si>
  <si>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</si>
  <si>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</si>
  <si>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</si>
  <si>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</si>
  <si>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</si>
  <si>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</si>
  <si>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</si>
  <si>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</si>
  <si>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</si>
  <si>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</si>
  <si>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</si>
  <si>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</si>
  <si>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</si>
  <si>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</si>
  <si>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</si>
  <si>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</si>
  <si>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</si>
  <si>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</si>
  <si>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</si>
  <si>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</si>
  <si>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</si>
  <si>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</si>
  <si>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</si>
  <si>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</si>
  <si>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</si>
  <si>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</si>
  <si>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</si>
  <si>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</si>
  <si>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</si>
  <si>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</si>
  <si>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</si>
  <si>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</si>
  <si>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</si>
  <si>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</si>
  <si>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</si>
  <si>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</si>
  <si>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</si>
  <si>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</si>
  <si>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</si>
  <si>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</si>
  <si>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</si>
  <si>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</si>
  <si>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</si>
  <si>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</si>
  <si>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</si>
  <si>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</si>
  <si>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</si>
  <si>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</si>
  <si>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</si>
  <si>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</si>
  <si>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</si>
  <si>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</si>
  <si>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</si>
  <si>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</si>
  <si>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</si>
  <si>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</si>
  <si>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</si>
  <si>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</si>
  <si>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</si>
  <si>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</si>
  <si>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</si>
  <si>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</si>
  <si>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</si>
  <si>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</si>
  <si>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</si>
  <si>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</si>
  <si>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</si>
  <si>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</si>
  <si>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</si>
  <si>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</si>
  <si>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</si>
  <si>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</si>
  <si>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</si>
  <si>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</si>
  <si>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</si>
  <si>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</si>
  <si>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</si>
  <si>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</si>
  <si>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</si>
  <si>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</si>
  <si>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</si>
  <si>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</si>
  <si>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</si>
  <si>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</si>
  <si>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</si>
  <si>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</si>
  <si>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</si>
  <si>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</si>
  <si>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</si>
  <si>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</si>
  <si>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</si>
  <si>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</si>
  <si>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</si>
  <si>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</si>
  <si>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</si>
  <si>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</si>
  <si>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</si>
  <si>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</si>
  <si>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</si>
  <si>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</si>
  <si>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</si>
  <si>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</si>
  <si>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</si>
  <si>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</si>
  <si>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</si>
  <si>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</si>
  <si>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</si>
  <si>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</si>
  <si>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</si>
  <si>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</si>
  <si>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</si>
  <si>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</si>
  <si>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</si>
  <si>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</si>
  <si>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</si>
  <si>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</si>
  <si>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</si>
  <si>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</si>
  <si>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</si>
  <si>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</si>
  <si>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</si>
  <si>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</si>
  <si>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</si>
  <si>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</si>
  <si>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</si>
  <si>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</si>
  <si>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</si>
  <si>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</si>
  <si>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</si>
  <si>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</si>
  <si>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</si>
  <si>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</si>
  <si>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</si>
  <si>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</si>
  <si>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</si>
  <si>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</si>
  <si>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</si>
  <si>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</si>
  <si>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</si>
  <si>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</si>
  <si>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</si>
  <si>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</si>
  <si>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</si>
  <si>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</si>
  <si>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</si>
  <si>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</si>
  <si>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</si>
  <si>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</si>
  <si>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</si>
  <si>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</si>
  <si>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</si>
  <si>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</si>
  <si>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</si>
  <si>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</si>
  <si>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</si>
  <si>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</si>
  <si>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</si>
  <si>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</si>
  <si>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</si>
  <si>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</si>
  <si>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</si>
  <si>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</si>
  <si>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</si>
  <si>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</si>
  <si>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</si>
  <si>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</si>
  <si>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</si>
  <si>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</si>
  <si>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</si>
  <si>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</si>
  <si>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</si>
  <si>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</si>
  <si>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</si>
  <si>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</si>
  <si>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</si>
  <si>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</si>
  <si>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</si>
  <si>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</si>
  <si>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</si>
  <si>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</si>
  <si>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</si>
  <si>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</si>
  <si>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</si>
  <si>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</si>
  <si>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</si>
  <si>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</si>
  <si>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</si>
  <si>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</si>
  <si>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</si>
  <si>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</si>
  <si>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</si>
  <si>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</si>
  <si>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</si>
  <si>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</si>
  <si>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</si>
  <si>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</si>
  <si>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</si>
  <si>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</si>
  <si>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</si>
  <si>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</si>
  <si>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</si>
  <si>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</si>
  <si>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</si>
  <si>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</si>
  <si>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</si>
  <si>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</si>
  <si>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</si>
  <si>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</si>
  <si>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</si>
  <si>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</si>
  <si>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</si>
  <si>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</si>
  <si>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</si>
  <si>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</si>
  <si>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</si>
  <si>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</si>
  <si>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</si>
  <si>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</si>
  <si>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</si>
  <si>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</si>
  <si>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</si>
  <si>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</si>
  <si>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</si>
  <si>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</si>
  <si>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</si>
  <si>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</si>
  <si>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</si>
  <si>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</si>
  <si>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</si>
  <si>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</si>
  <si>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</si>
  <si>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</si>
  <si>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</si>
  <si>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</si>
  <si>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</si>
  <si>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</si>
  <si>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</si>
  <si>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</si>
  <si>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</si>
  <si>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</si>
  <si>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</si>
  <si>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</si>
  <si>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</si>
  <si>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</si>
  <si>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</si>
  <si>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</si>
  <si>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</si>
  <si>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</si>
  <si>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</si>
  <si>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</si>
  <si>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</si>
  <si>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</si>
  <si>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</si>
  <si>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</si>
  <si>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</si>
  <si>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</si>
  <si>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</si>
  <si>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</si>
  <si>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</si>
  <si>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</si>
  <si>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</si>
  <si>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</si>
  <si>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</si>
  <si>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</si>
  <si>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</si>
  <si>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</si>
  <si>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</si>
  <si>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</si>
  <si>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</si>
  <si>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</si>
  <si>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</si>
  <si>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</si>
  <si>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</si>
  <si>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</si>
  <si>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</si>
  <si>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</si>
  <si>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</si>
  <si>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</si>
  <si>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</si>
  <si>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</si>
  <si>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</si>
  <si>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</si>
  <si>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</si>
  <si>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</si>
  <si>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</si>
  <si>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</si>
  <si>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</si>
  <si>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</si>
  <si>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</si>
  <si>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</si>
  <si>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</si>
  <si>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</si>
  <si>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</si>
  <si>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</si>
  <si>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</si>
  <si>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</si>
  <si>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</si>
  <si>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</si>
  <si>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</si>
  <si>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</si>
  <si>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</si>
  <si>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</si>
  <si>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</si>
  <si>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</si>
  <si>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</si>
  <si>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</si>
  <si>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</si>
  <si>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</si>
  <si>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</si>
  <si>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</si>
  <si>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</si>
  <si>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</si>
  <si>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</si>
  <si>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</si>
  <si>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</si>
  <si>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</si>
  <si>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</si>
  <si>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</si>
  <si>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</si>
  <si>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</si>
  <si>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</si>
  <si>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</si>
  <si>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</si>
  <si>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</si>
  <si>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</si>
  <si>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</si>
  <si>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</si>
  <si>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</si>
  <si>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</si>
  <si>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</si>
  <si>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</si>
  <si>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</si>
  <si>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</si>
  <si>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</si>
  <si>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</si>
  <si>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</si>
  <si>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</si>
  <si>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</si>
  <si>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</si>
  <si>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</si>
  <si>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</si>
  <si>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</si>
  <si>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</si>
  <si>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</si>
  <si>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</si>
  <si>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</si>
  <si>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</si>
  <si>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</si>
  <si>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</si>
  <si>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</si>
  <si>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</si>
  <si>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</si>
  <si>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</si>
  <si>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</si>
  <si>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</si>
  <si>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</si>
  <si>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</si>
  <si>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</si>
  <si>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</si>
  <si>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</si>
  <si>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</si>
  <si>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</si>
  <si>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</si>
  <si>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</si>
  <si>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</si>
  <si>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</si>
  <si>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</si>
  <si>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</si>
  <si>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</si>
  <si>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</si>
  <si>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</si>
  <si>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</si>
  <si>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</si>
  <si>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</si>
  <si>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</si>
  <si>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</si>
  <si>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</si>
  <si>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</si>
  <si>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</si>
  <si>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</si>
  <si>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</si>
  <si>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</si>
  <si>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</si>
  <si>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</si>
  <si>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</si>
  <si>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</si>
  <si>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</si>
  <si>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</si>
  <si>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</si>
  <si>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</si>
  <si>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</si>
  <si>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</si>
  <si>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</si>
  <si>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</si>
  <si>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</si>
  <si>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</si>
  <si>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</si>
  <si>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</si>
  <si>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</si>
  <si>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</si>
  <si>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</si>
  <si>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</si>
  <si>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</si>
  <si>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</si>
  <si>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</si>
  <si>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</si>
  <si>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</si>
  <si>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</si>
  <si>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</si>
  <si>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</si>
  <si>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</si>
  <si>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</si>
  <si>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</si>
  <si>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</si>
  <si>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</si>
  <si>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</si>
  <si>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</si>
  <si>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</si>
  <si>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</si>
  <si>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</si>
  <si>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</si>
  <si>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</si>
  <si>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</si>
  <si>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</si>
  <si>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</si>
  <si>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</si>
  <si>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</si>
  <si>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</si>
  <si>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</si>
  <si>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</si>
  <si>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</si>
  <si>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</si>
  <si>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</si>
  <si>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</si>
  <si>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</si>
  <si>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</si>
  <si>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</si>
  <si>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</si>
  <si>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</si>
  <si>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</si>
  <si>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</si>
  <si>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</si>
  <si>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</si>
  <si>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</si>
  <si>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</si>
  <si>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</si>
  <si>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</si>
  <si>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</si>
  <si>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</si>
  <si>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</si>
  <si>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</si>
  <si>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</si>
  <si>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</si>
  <si>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</si>
  <si>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</si>
  <si>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</si>
  <si>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</si>
  <si>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</si>
  <si>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</si>
  <si>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</si>
  <si>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</si>
  <si>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</si>
  <si>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</si>
  <si>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</si>
  <si>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</si>
  <si>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</si>
  <si>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</si>
  <si>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</si>
  <si>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</si>
  <si>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</si>
  <si>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</si>
  <si>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</si>
  <si>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</si>
  <si>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</si>
  <si>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</si>
  <si>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</si>
  <si>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</si>
  <si>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</si>
  <si>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</si>
  <si>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</si>
  <si>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</si>
  <si>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</si>
  <si>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</si>
  <si>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</si>
  <si>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</si>
  <si>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</si>
  <si>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</si>
  <si>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</si>
  <si>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</si>
  <si>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</si>
  <si>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</si>
  <si>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</si>
  <si>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</si>
  <si>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</si>
  <si>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</si>
  <si>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</si>
  <si>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</si>
  <si>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</si>
  <si>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</si>
  <si>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</si>
  <si>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</si>
  <si>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</si>
  <si>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</si>
  <si>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</si>
  <si>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</si>
  <si>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</si>
  <si>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</si>
  <si>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</si>
  <si>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</si>
  <si>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</si>
  <si>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</si>
  <si>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</si>
  <si>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</si>
  <si>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</si>
  <si>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</si>
  <si>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</si>
  <si>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</si>
  <si>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</si>
  <si>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</si>
  <si>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</si>
  <si>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</si>
  <si>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</si>
  <si>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</si>
  <si>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</si>
  <si>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</si>
  <si>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</si>
  <si>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</si>
  <si>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</si>
  <si>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</si>
  <si>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</si>
  <si>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</si>
  <si>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</si>
  <si>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</si>
  <si>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</si>
  <si>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</si>
  <si>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</si>
  <si>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</si>
  <si>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</si>
  <si>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</si>
  <si>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</si>
  <si>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</si>
  <si>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</si>
  <si>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</si>
  <si>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</si>
  <si>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</si>
  <si>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</si>
  <si>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</si>
  <si>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</si>
  <si>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</si>
  <si>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</si>
  <si>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</si>
  <si>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</si>
  <si>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</si>
  <si>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</si>
  <si>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</si>
  <si>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</si>
  <si>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</si>
  <si>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</si>
  <si>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</si>
  <si>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</si>
  <si>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</si>
  <si>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</si>
  <si>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</si>
  <si>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</si>
  <si>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</si>
  <si>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</si>
  <si>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</si>
  <si>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</si>
  <si>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</si>
  <si>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</si>
  <si>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</si>
  <si>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</si>
  <si>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</si>
  <si>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</si>
  <si>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</si>
  <si>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</si>
  <si>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</si>
  <si>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</si>
  <si>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</si>
  <si>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</si>
  <si>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</si>
  <si>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</si>
  <si>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</si>
  <si>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</si>
  <si>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</si>
  <si>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</si>
  <si>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</si>
  <si>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</si>
  <si>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</si>
  <si>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</si>
  <si>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</si>
  <si>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</si>
  <si>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</si>
  <si>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</si>
  <si>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</si>
  <si>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</si>
  <si>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</si>
  <si>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</si>
  <si>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</si>
  <si>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</si>
  <si>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</si>
  <si>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</si>
  <si>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</si>
  <si>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</si>
  <si>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</si>
  <si>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</si>
  <si>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</si>
  <si>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</si>
  <si>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</si>
  <si>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</si>
  <si>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</si>
  <si>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</si>
  <si>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</si>
  <si>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</si>
  <si>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</si>
  <si>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</si>
  <si>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</si>
  <si>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</si>
  <si>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</si>
  <si>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</si>
  <si>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</si>
  <si>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</si>
  <si>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</si>
  <si>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</si>
  <si>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</si>
  <si>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</si>
  <si>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</si>
  <si>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</si>
  <si>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</si>
  <si>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</si>
  <si>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</si>
  <si>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</si>
  <si>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</si>
  <si>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</si>
  <si>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</si>
  <si>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</si>
  <si>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</si>
  <si>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</si>
  <si>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</si>
  <si>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</si>
  <si>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</si>
  <si>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</si>
  <si>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</si>
  <si>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</si>
  <si>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</si>
  <si>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</si>
  <si>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</si>
  <si>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</si>
  <si>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</si>
  <si>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</si>
  <si>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</si>
  <si>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</si>
  <si>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</si>
  <si>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</si>
  <si>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</si>
  <si>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</si>
  <si>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</si>
  <si>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</si>
  <si>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</si>
  <si>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</si>
  <si>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</si>
  <si>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</si>
  <si>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</si>
  <si>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</si>
  <si>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</si>
  <si>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</si>
  <si>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</si>
  <si>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</si>
  <si>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</si>
  <si>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</si>
  <si>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</si>
  <si>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</si>
  <si>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</si>
  <si>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</si>
  <si>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</si>
  <si>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</si>
  <si>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</si>
  <si>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</si>
  <si>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</si>
  <si>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</si>
  <si>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</si>
  <si>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</si>
  <si>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</si>
  <si>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</si>
  <si>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</si>
  <si>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</si>
  <si>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</si>
  <si>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</si>
  <si>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</si>
  <si>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</si>
  <si>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</si>
  <si>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</si>
  <si>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</si>
  <si>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</si>
  <si>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</si>
  <si>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</si>
  <si>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</si>
  <si>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</si>
  <si>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</si>
  <si>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</si>
  <si>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</si>
  <si>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</si>
  <si>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</si>
  <si>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</si>
  <si>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</si>
  <si>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</si>
  <si>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</si>
  <si>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</si>
  <si>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</si>
  <si>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</si>
  <si>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</si>
  <si>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</si>
  <si>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</si>
  <si>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</si>
  <si>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</si>
  <si>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</si>
  <si>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</si>
  <si>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</si>
  <si>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</si>
  <si>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</si>
  <si>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</si>
  <si>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</si>
  <si>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</si>
  <si>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</si>
  <si>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</si>
  <si>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</si>
  <si>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</si>
  <si>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</si>
  <si>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</si>
  <si>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</si>
  <si>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</si>
  <si>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</si>
  <si>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</si>
  <si>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</si>
  <si>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</si>
  <si>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</si>
  <si>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</si>
  <si>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</si>
  <si>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</si>
  <si>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</si>
  <si>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</si>
  <si>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</si>
  <si>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</si>
  <si>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</si>
  <si>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</si>
  <si>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</si>
  <si>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</si>
  <si>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</si>
  <si>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</si>
  <si>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</si>
  <si>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</si>
  <si>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</si>
  <si>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</si>
  <si>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</si>
  <si>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</si>
  <si>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</si>
  <si>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</si>
  <si>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</si>
  <si>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</si>
  <si>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</si>
  <si>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</si>
  <si>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</si>
  <si>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</si>
  <si>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</si>
  <si>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</si>
  <si>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</si>
  <si>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</si>
  <si>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</si>
  <si>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</si>
  <si>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</si>
  <si>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</si>
  <si>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</si>
  <si>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</si>
  <si>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</si>
  <si>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</si>
  <si>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</si>
  <si>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</si>
  <si>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</si>
  <si>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</si>
  <si>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</si>
  <si>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</si>
  <si>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</si>
  <si>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</si>
  <si>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</si>
  <si>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</si>
  <si>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</si>
  <si>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</si>
  <si>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</si>
  <si>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</si>
  <si>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</si>
  <si>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</si>
  <si>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</si>
  <si>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</si>
  <si>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</si>
  <si>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</si>
  <si>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</si>
  <si>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</si>
  <si>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</si>
  <si>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</si>
  <si>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</si>
  <si>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</si>
  <si>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</si>
  <si>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</si>
  <si>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</si>
  <si>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</si>
  <si>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</si>
  <si>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</si>
  <si>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</si>
  <si>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</si>
  <si>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</si>
  <si>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</si>
  <si>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</si>
  <si>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</si>
  <si>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</si>
  <si>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</si>
  <si>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</si>
  <si>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</si>
  <si>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</si>
  <si>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</si>
  <si>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</si>
  <si>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</si>
  <si>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</si>
  <si>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</si>
  <si>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</si>
  <si>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</si>
  <si>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</si>
  <si>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</si>
  <si>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</si>
  <si>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</si>
  <si>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</si>
  <si>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</si>
  <si>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</si>
  <si>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</si>
  <si>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</si>
  <si>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</si>
  <si>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</si>
  <si>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</si>
  <si>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</si>
  <si>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</si>
  <si>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</si>
  <si>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</si>
  <si>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</si>
  <si>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</si>
  <si>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</si>
  <si>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</si>
  <si>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</si>
  <si>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</si>
  <si>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</si>
  <si>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</si>
  <si>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</si>
  <si>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</si>
  <si>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</si>
  <si>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</si>
  <si>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</si>
  <si>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</si>
  <si>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</si>
  <si>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</si>
  <si>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</si>
  <si>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</si>
  <si>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</si>
  <si>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</si>
  <si>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</si>
  <si>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</si>
  <si>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</si>
  <si>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</si>
  <si>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</si>
  <si>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</si>
  <si>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</si>
  <si>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</si>
  <si>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</si>
  <si>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</si>
  <si>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</si>
  <si>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</si>
  <si>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</si>
  <si>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</si>
  <si>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</si>
  <si>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</si>
  <si>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</si>
  <si>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</si>
  <si>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</si>
  <si>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</si>
  <si>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</si>
  <si>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</si>
  <si>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</si>
  <si>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</si>
  <si>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</si>
  <si>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</si>
  <si>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</si>
  <si>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</si>
  <si>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</si>
  <si>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</si>
  <si>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</si>
  <si>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</si>
  <si>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</si>
  <si>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</si>
  <si>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</si>
  <si>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</si>
  <si>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</si>
  <si>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</si>
  <si>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</si>
  <si>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</si>
  <si>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</si>
  <si>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</si>
  <si>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</si>
  <si>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</si>
  <si>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</si>
  <si>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</si>
  <si>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</si>
  <si>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</si>
  <si>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</si>
  <si>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</si>
  <si>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</si>
  <si>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</si>
  <si>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</si>
  <si>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</si>
  <si>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</si>
  <si>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</si>
  <si>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</si>
  <si>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</si>
  <si>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</si>
  <si>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</si>
  <si>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</si>
  <si>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</si>
  <si>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</si>
  <si>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</si>
  <si>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</si>
  <si>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</si>
  <si>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</si>
  <si>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</si>
  <si>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</si>
  <si>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</si>
  <si>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</si>
  <si>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</si>
  <si>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</si>
  <si>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</si>
  <si>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</si>
  <si>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</si>
  <si>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</si>
  <si>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</si>
  <si>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</si>
  <si>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</si>
  <si>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</si>
  <si>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</si>
  <si>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</si>
  <si>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</si>
  <si>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</si>
  <si>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</si>
  <si>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</si>
  <si>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</si>
  <si>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</si>
  <si>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</si>
  <si>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</si>
  <si>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</si>
  <si>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</si>
  <si>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</si>
  <si>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</si>
  <si>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</si>
  <si>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</si>
  <si>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</si>
  <si>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</si>
  <si>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</si>
  <si>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</si>
  <si>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</si>
  <si>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</si>
  <si>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</si>
  <si>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</si>
  <si>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</si>
  <si>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</si>
  <si>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</si>
  <si>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</si>
  <si>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</si>
  <si>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</si>
  <si>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</si>
  <si>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</si>
  <si>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</si>
  <si>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</si>
  <si>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</si>
  <si>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</si>
  <si>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</si>
  <si>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</si>
  <si>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</si>
  <si>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</si>
  <si>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</si>
  <si>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</si>
  <si>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</si>
  <si>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</si>
  <si>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</si>
  <si>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</si>
  <si>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</si>
  <si>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</si>
  <si>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</si>
  <si>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</si>
  <si>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</si>
  <si>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</si>
  <si>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</si>
  <si>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</si>
  <si>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</si>
  <si>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</si>
  <si>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</si>
  <si>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</si>
  <si>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</si>
  <si>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</si>
  <si>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</si>
  <si>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</si>
  <si>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</si>
  <si>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</si>
  <si>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</si>
  <si>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</si>
  <si>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</si>
  <si>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</si>
  <si>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</si>
  <si>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</si>
  <si>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</si>
  <si>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</si>
  <si>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</si>
  <si>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</si>
  <si>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</si>
  <si>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</si>
  <si>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</si>
  <si>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</si>
  <si>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</si>
  <si>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</si>
  <si>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</si>
  <si>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</si>
  <si>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</si>
  <si>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</si>
  <si>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</si>
  <si>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</si>
  <si>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</si>
  <si>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</si>
  <si>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</si>
  <si>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</si>
  <si>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</si>
  <si>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</si>
  <si>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</si>
  <si>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</si>
  <si>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</si>
  <si>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</si>
  <si>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</si>
  <si>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</si>
  <si>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</si>
  <si>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</si>
  <si>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</si>
  <si>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</si>
  <si>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</si>
  <si>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</si>
  <si>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</si>
  <si>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</si>
  <si>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</si>
  <si>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</si>
  <si>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</si>
  <si>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</si>
  <si>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</si>
  <si>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</si>
  <si>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</si>
  <si>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</si>
  <si>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</si>
  <si>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</si>
  <si>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</si>
  <si>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</si>
  <si>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</si>
  <si>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</si>
  <si>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</si>
  <si>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</si>
  <si>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</si>
  <si>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</si>
  <si>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</si>
  <si>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</si>
  <si>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</si>
  <si>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</si>
  <si>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</si>
  <si>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</si>
  <si>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</si>
  <si>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</si>
  <si>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</si>
  <si>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</si>
  <si>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</si>
  <si>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</si>
  <si>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</si>
  <si>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</si>
  <si>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</si>
  <si>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</si>
  <si>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</si>
  <si>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</si>
  <si>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</si>
  <si>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</si>
  <si>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</si>
  <si>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</si>
  <si>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</si>
  <si>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</si>
  <si>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</si>
  <si>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</si>
  <si>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</si>
  <si>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</si>
  <si>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</si>
  <si>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</si>
  <si>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</si>
  <si>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</si>
  <si>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</si>
  <si>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</si>
  <si>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</si>
  <si>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</si>
  <si>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</si>
  <si>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</si>
  <si>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</si>
  <si>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</si>
  <si>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</si>
  <si>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</si>
  <si>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</si>
  <si>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</si>
  <si>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</si>
  <si>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</si>
  <si>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</si>
  <si>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</si>
  <si>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</si>
  <si>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</si>
  <si>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</si>
  <si>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</si>
  <si>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</si>
  <si>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</si>
  <si>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</si>
  <si>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</si>
  <si>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</si>
  <si>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</si>
  <si>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</si>
  <si>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</si>
  <si>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</si>
  <si>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</si>
  <si>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</si>
  <si>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</si>
  <si>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</si>
  <si>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</si>
  <si>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</si>
  <si>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</si>
  <si>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</si>
  <si>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</si>
  <si>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</si>
  <si>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</si>
  <si>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</si>
  <si>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</si>
  <si>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</si>
  <si>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</si>
  <si>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</si>
  <si>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</si>
  <si>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</si>
  <si>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</si>
  <si>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</si>
  <si>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</si>
  <si>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</si>
  <si>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</si>
  <si>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</si>
  <si>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</si>
  <si>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</si>
  <si>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</si>
  <si>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</si>
  <si>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</si>
  <si>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</si>
  <si>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</si>
  <si>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</si>
  <si>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</si>
  <si>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</si>
  <si>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</si>
  <si>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</si>
  <si>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</si>
  <si>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</si>
  <si>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</si>
  <si>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</si>
  <si>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</si>
  <si>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</si>
  <si>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</si>
  <si>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</si>
  <si>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</si>
  <si>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</si>
  <si>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</si>
  <si>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</si>
  <si>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</si>
  <si>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</si>
  <si>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</si>
  <si>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</si>
  <si>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</si>
  <si>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</si>
  <si>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</si>
  <si>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</si>
  <si>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</si>
  <si>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</si>
  <si>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</si>
  <si>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</si>
  <si>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</si>
  <si>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</si>
  <si>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</si>
  <si>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</si>
  <si>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</si>
  <si>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</si>
  <si>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</si>
  <si>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</si>
  <si>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</si>
  <si>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</si>
  <si>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</si>
  <si>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</si>
  <si>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</si>
  <si>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</si>
  <si>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</si>
  <si>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</si>
  <si>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</si>
  <si>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</si>
  <si>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</si>
  <si>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</si>
  <si>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</si>
  <si>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</si>
  <si>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</si>
  <si>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</si>
  <si>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</si>
  <si>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</si>
  <si>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</si>
  <si>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</si>
  <si>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</si>
  <si>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</si>
  <si>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</si>
  <si>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</si>
  <si>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</si>
  <si>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</si>
  <si>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</si>
  <si>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</si>
  <si>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</si>
  <si>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</si>
  <si>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</si>
  <si>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</si>
  <si>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</si>
  <si>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</si>
  <si>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</si>
  <si>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</si>
  <si>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</si>
  <si>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</si>
  <si>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</si>
  <si>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</si>
  <si>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</si>
  <si>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</si>
  <si>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</si>
  <si>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</si>
  <si>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</si>
  <si>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</si>
  <si>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</si>
  <si>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</si>
  <si>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</si>
  <si>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</si>
  <si>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</si>
  <si>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</si>
  <si>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</si>
  <si>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</si>
  <si>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</si>
  <si>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</si>
  <si>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</si>
  <si>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</si>
  <si>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</si>
  <si>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</si>
  <si>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</si>
  <si>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</si>
  <si>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</si>
  <si>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</si>
  <si>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</si>
  <si>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</si>
  <si>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</si>
  <si>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</si>
  <si>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</si>
  <si>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</si>
  <si>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</si>
  <si>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</si>
  <si>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</si>
  <si>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</si>
  <si>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</si>
  <si>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</si>
  <si>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</si>
  <si>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</si>
  <si>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</si>
  <si>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</si>
  <si>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</si>
  <si>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</si>
  <si>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</si>
  <si>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</si>
  <si>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</si>
  <si>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</si>
  <si>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</si>
  <si>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</si>
  <si>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</si>
  <si>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</si>
  <si>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</si>
  <si>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</si>
  <si>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</si>
  <si>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</si>
  <si>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</si>
  <si>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</si>
  <si>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</si>
  <si>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</si>
  <si>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</si>
  <si>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</si>
  <si>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</si>
  <si>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</si>
  <si>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</si>
  <si>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</si>
  <si>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</si>
  <si>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</si>
  <si>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</si>
  <si>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</si>
  <si>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</si>
  <si>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</si>
  <si>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</si>
  <si>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</si>
  <si>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</si>
  <si>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</si>
  <si>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</si>
  <si>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</si>
  <si>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</si>
  <si>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</si>
  <si>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</si>
  <si>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</si>
  <si>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</si>
  <si>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</si>
  <si>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</si>
  <si>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</si>
  <si>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</si>
  <si>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</si>
  <si>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</si>
  <si>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</si>
  <si>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</si>
  <si>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</si>
  <si>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</si>
  <si>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</si>
  <si>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</si>
  <si>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</si>
  <si>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</si>
  <si>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</si>
  <si>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</si>
  <si>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</si>
  <si>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</si>
  <si>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</si>
  <si>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</si>
  <si>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</si>
  <si>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</si>
  <si>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</si>
  <si>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</si>
  <si>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</si>
  <si>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</si>
  <si>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</si>
  <si>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</si>
  <si>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</si>
  <si>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</si>
  <si>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</si>
  <si>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</si>
  <si>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</si>
  <si>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</si>
  <si>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</si>
  <si>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</si>
  <si>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</si>
  <si>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</si>
  <si>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</si>
  <si>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</si>
  <si>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</si>
  <si>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</si>
  <si>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</si>
  <si>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</si>
  <si>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</si>
  <si>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</si>
  <si>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</si>
  <si>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</si>
  <si>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</si>
  <si>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</si>
  <si>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</si>
  <si>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</si>
  <si>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</si>
  <si>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</si>
  <si>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</si>
  <si>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</si>
  <si>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</si>
  <si>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</si>
  <si>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</si>
  <si>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</si>
  <si>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</si>
  <si>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</si>
  <si>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</si>
  <si>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</si>
  <si>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</si>
  <si>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</si>
  <si>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</si>
  <si>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</si>
  <si>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</si>
  <si>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</si>
  <si>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</si>
  <si>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</si>
  <si>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</si>
  <si>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</si>
  <si>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</si>
  <si>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</si>
  <si>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</si>
  <si>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</si>
  <si>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</si>
  <si>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</si>
  <si>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</si>
  <si>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</si>
  <si>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</si>
  <si>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</si>
  <si>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</si>
  <si>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</si>
  <si>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</si>
  <si>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</si>
  <si>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</si>
  <si>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</si>
  <si>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</si>
  <si>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</si>
  <si>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</si>
  <si>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</si>
  <si>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</si>
  <si>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</si>
  <si>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</si>
  <si>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</si>
  <si>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</si>
  <si>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</si>
  <si>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</si>
  <si>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</si>
  <si>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</si>
  <si>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</si>
  <si>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</si>
  <si>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</si>
  <si>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</si>
  <si>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</si>
  <si>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</si>
  <si>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</si>
  <si>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</si>
  <si>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</si>
  <si>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</si>
  <si>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</si>
  <si>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</si>
  <si>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</si>
  <si>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</si>
  <si>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</si>
  <si>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</si>
  <si>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</si>
  <si>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</si>
  <si>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</si>
  <si>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</si>
  <si>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</si>
  <si>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</si>
  <si>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</si>
  <si>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</si>
  <si>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</si>
  <si>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</si>
  <si>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</si>
  <si>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</si>
  <si>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</si>
  <si>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</si>
  <si>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</si>
  <si>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</si>
  <si>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</si>
  <si>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</si>
  <si>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</si>
  <si>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</si>
  <si>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</si>
  <si>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</si>
  <si>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</si>
  <si>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</si>
  <si>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</si>
  <si>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</si>
  <si>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</si>
  <si>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</si>
  <si>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</si>
  <si>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</si>
  <si>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</si>
  <si>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</si>
  <si>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</si>
  <si>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</si>
  <si>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</si>
  <si>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</si>
  <si>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</si>
  <si>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</si>
  <si>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</si>
  <si>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</si>
  <si>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</si>
  <si>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</si>
  <si>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</si>
  <si>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</si>
  <si>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</si>
  <si>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</si>
  <si>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</si>
  <si>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</si>
  <si>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</si>
  <si>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</si>
  <si>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</si>
  <si>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</si>
  <si>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</si>
  <si>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</si>
  <si>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</si>
  <si>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</si>
  <si>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</si>
  <si>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</si>
  <si>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</si>
  <si>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</si>
  <si>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</si>
  <si>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</si>
  <si>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</si>
  <si>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</si>
  <si>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</si>
  <si>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</si>
  <si>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</si>
  <si>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</si>
  <si>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</si>
  <si>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</si>
  <si>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</si>
  <si>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</si>
  <si>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</si>
  <si>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</si>
  <si>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</si>
  <si>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</si>
  <si>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</si>
  <si>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</si>
  <si>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</si>
  <si>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</si>
  <si>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</si>
  <si>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</si>
  <si>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</si>
  <si>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</si>
  <si>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</si>
  <si>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</si>
  <si>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</si>
  <si>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</si>
  <si>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</si>
  <si>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</si>
  <si>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</si>
  <si>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</si>
  <si>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</si>
  <si>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</si>
  <si>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</si>
  <si>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</si>
  <si>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</si>
  <si>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</si>
  <si>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</si>
  <si>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</si>
  <si>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</si>
  <si>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</si>
  <si>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</si>
  <si>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</si>
  <si>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</si>
  <si>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</si>
  <si>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</si>
  <si>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</si>
  <si>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</si>
  <si>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</si>
  <si>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</si>
  <si>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</si>
  <si>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</si>
  <si>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</si>
  <si>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</si>
  <si>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</si>
  <si>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</si>
  <si>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</si>
  <si>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</si>
  <si>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</si>
  <si>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</si>
  <si>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</si>
  <si>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</si>
  <si>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</si>
  <si>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</si>
  <si>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</si>
  <si>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</si>
  <si>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</si>
  <si>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</si>
  <si>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</si>
  <si>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</si>
  <si>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</si>
  <si>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</si>
  <si>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</si>
  <si>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</si>
  <si>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</si>
  <si>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</si>
  <si>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</si>
  <si>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</si>
  <si>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</si>
  <si>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</si>
  <si>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</si>
  <si>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</si>
  <si>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</si>
  <si>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</si>
  <si>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</si>
  <si>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</si>
  <si>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</si>
  <si>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</si>
  <si>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</si>
  <si>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</si>
  <si>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</si>
  <si>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</si>
  <si>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</si>
  <si>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</si>
  <si>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</si>
  <si>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</si>
  <si>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</si>
  <si>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</si>
  <si>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</si>
  <si>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</si>
  <si>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</si>
  <si>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</si>
  <si>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</si>
  <si>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</si>
  <si>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</si>
  <si>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</si>
  <si>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</si>
  <si>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</si>
  <si>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</si>
  <si>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</si>
  <si>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</si>
  <si>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</si>
  <si>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</si>
  <si>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</si>
  <si>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</si>
  <si>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</si>
  <si>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</si>
  <si>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</si>
  <si>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</si>
  <si>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</si>
  <si>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</si>
  <si>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</si>
  <si>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</si>
  <si>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</si>
  <si>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</si>
  <si>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</si>
  <si>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</si>
  <si>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</si>
  <si>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</si>
  <si>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</si>
  <si>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</si>
  <si>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</si>
  <si>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</si>
  <si>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</si>
  <si>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</si>
  <si>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</si>
  <si>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</si>
  <si>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</si>
  <si>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</si>
  <si>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</si>
  <si>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</si>
  <si>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</si>
  <si>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</si>
  <si>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</si>
  <si>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</si>
  <si>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</si>
  <si>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</si>
  <si>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</si>
  <si>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</si>
  <si>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</si>
  <si>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</si>
  <si>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</si>
  <si>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</si>
  <si>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</si>
  <si>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</si>
  <si>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</si>
  <si>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</si>
  <si>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</si>
  <si>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</si>
  <si>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</si>
  <si>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</si>
  <si>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</si>
  <si>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</si>
  <si>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</si>
  <si>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</si>
  <si>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</si>
  <si>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</si>
  <si>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</si>
  <si>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</si>
  <si>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</si>
  <si>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</si>
  <si>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</si>
  <si>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</si>
  <si>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</si>
  <si>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</si>
  <si>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</si>
  <si>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</si>
  <si>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</si>
  <si>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</si>
  <si>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</si>
  <si>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</si>
  <si>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</si>
  <si>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</si>
  <si>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</si>
  <si>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</si>
  <si>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</si>
  <si>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</si>
  <si>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</si>
  <si>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</si>
  <si>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</si>
  <si>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</si>
  <si>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</si>
  <si>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</si>
  <si>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</si>
  <si>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</si>
  <si>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</si>
  <si>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</si>
  <si>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</si>
  <si>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</si>
  <si>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</si>
  <si>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</si>
  <si>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</si>
  <si>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</si>
  <si>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</si>
  <si>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</si>
  <si>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</si>
  <si>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</si>
  <si>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</si>
  <si>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</si>
  <si>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</si>
  <si>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</si>
  <si>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</si>
  <si>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</si>
  <si>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</si>
  <si>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</si>
  <si>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</si>
  <si>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</si>
  <si>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</si>
  <si>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</si>
  <si>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</si>
  <si>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</si>
  <si>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</si>
  <si>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</si>
  <si>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</si>
  <si>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</si>
  <si>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</si>
  <si>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</si>
  <si>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</si>
  <si>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</si>
  <si>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</si>
  <si>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</si>
  <si>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</si>
  <si>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</si>
  <si>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</si>
  <si>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</si>
  <si>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</si>
  <si>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</si>
  <si>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</si>
  <si>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</si>
  <si>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</si>
  <si>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</si>
  <si>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</si>
  <si>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</si>
  <si>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</si>
  <si>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</si>
  <si>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</si>
  <si>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</si>
  <si>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</si>
  <si>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</si>
  <si>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</si>
  <si>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</si>
  <si>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</si>
  <si>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</si>
  <si>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</si>
  <si>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</si>
  <si>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</si>
  <si>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</si>
  <si>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</si>
  <si>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</si>
  <si>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</si>
  <si>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</si>
  <si>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</si>
  <si>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</si>
  <si>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</si>
  <si>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</si>
  <si>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</si>
  <si>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</si>
  <si>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</si>
  <si>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</si>
  <si>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</si>
  <si>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</si>
  <si>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</si>
  <si>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</si>
  <si>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</si>
  <si>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</si>
  <si>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</si>
  <si>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</si>
  <si>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</si>
  <si>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</si>
  <si>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</si>
  <si>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</si>
  <si>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</si>
  <si>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</si>
  <si>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</si>
  <si>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</si>
  <si>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</si>
  <si>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</si>
  <si>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</si>
  <si>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</si>
  <si>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</si>
  <si>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</si>
  <si>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</si>
  <si>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</si>
  <si>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</si>
  <si>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</si>
  <si>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</si>
  <si>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</si>
  <si>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</si>
  <si>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</si>
  <si>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</si>
  <si>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</si>
  <si>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</si>
  <si>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</si>
  <si>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</si>
  <si>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</si>
  <si>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</si>
  <si>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</si>
  <si>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</si>
  <si>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</si>
  <si>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</si>
  <si>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</si>
  <si>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</si>
  <si>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</si>
  <si>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</si>
  <si>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</si>
  <si>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</si>
  <si>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</si>
  <si>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</si>
  <si>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</si>
  <si>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</si>
  <si>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</si>
  <si>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</si>
  <si>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</si>
  <si>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</si>
  <si>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</si>
  <si>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</si>
  <si>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</si>
  <si>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</si>
  <si>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</si>
  <si>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</si>
  <si>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</si>
  <si>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</si>
  <si>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</si>
  <si>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</si>
  <si>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</si>
  <si>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</si>
  <si>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</si>
  <si>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</si>
  <si>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</si>
  <si>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</si>
  <si>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</si>
  <si>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</si>
  <si>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</si>
  <si>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</si>
  <si>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</si>
  <si>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</si>
  <si>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</si>
  <si>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</si>
  <si>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</si>
  <si>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</si>
  <si>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</si>
  <si>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</si>
  <si>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</si>
  <si>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</si>
  <si>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</si>
  <si>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</si>
  <si>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</si>
  <si>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</si>
  <si>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</si>
  <si>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</si>
  <si>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</si>
  <si>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</si>
  <si>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</si>
  <si>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</si>
  <si>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</si>
  <si>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</si>
  <si>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</si>
  <si>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</si>
  <si>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</si>
  <si>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</si>
  <si>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</si>
  <si>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</si>
  <si>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</si>
  <si>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</si>
  <si>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</si>
  <si>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</si>
  <si>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</si>
  <si>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</si>
  <si>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</si>
  <si>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</si>
  <si>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</si>
  <si>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</si>
  <si>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</si>
  <si>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</si>
  <si>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</si>
  <si>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</si>
  <si>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</si>
  <si>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</si>
  <si>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</si>
  <si>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</si>
  <si>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</si>
  <si>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</si>
  <si>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</si>
  <si>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</si>
  <si>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</si>
  <si>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</si>
  <si>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</si>
  <si>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</si>
  <si>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</si>
  <si>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</si>
  <si>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</si>
  <si>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</si>
  <si>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</si>
  <si>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</si>
  <si>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</si>
  <si>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</si>
  <si>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</si>
  <si>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</si>
  <si>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</si>
  <si>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</si>
  <si>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</si>
  <si>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</si>
  <si>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</si>
  <si>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</si>
  <si>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</si>
  <si>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</si>
  <si>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</si>
  <si>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</si>
  <si>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</si>
  <si>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</si>
  <si>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</si>
  <si>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</si>
  <si>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</si>
  <si>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</si>
  <si>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</si>
  <si>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</si>
  <si>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</si>
  <si>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</si>
  <si>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</si>
  <si>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</si>
  <si>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</si>
  <si>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</si>
  <si>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</si>
  <si>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</si>
  <si>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</si>
  <si>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</si>
  <si>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</si>
  <si>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</si>
  <si>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</si>
  <si>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</si>
  <si>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</si>
  <si>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</si>
  <si>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</si>
  <si>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</si>
  <si>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</si>
  <si>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</si>
  <si>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</si>
  <si>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</si>
  <si>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</si>
  <si>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</si>
  <si>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</si>
  <si>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</si>
  <si>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</si>
  <si>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</si>
  <si>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</si>
  <si>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</si>
  <si>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</si>
  <si>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</si>
  <si>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</si>
  <si>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</si>
  <si>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</si>
  <si>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</si>
  <si>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</si>
  <si>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</si>
  <si>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</si>
  <si>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</si>
  <si>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</si>
  <si>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</si>
  <si>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</si>
  <si>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</si>
  <si>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</si>
  <si>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</si>
  <si>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</si>
  <si>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</si>
  <si>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</si>
  <si>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</si>
  <si>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</si>
  <si>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</si>
  <si>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</si>
  <si>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</si>
  <si>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</si>
  <si>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</si>
  <si>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</si>
  <si>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</si>
  <si>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</si>
  <si>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</si>
  <si>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</si>
  <si>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</si>
  <si>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</si>
  <si>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</si>
  <si>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</si>
  <si>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</si>
  <si>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</si>
  <si>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</si>
  <si>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</si>
  <si>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</si>
  <si>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</si>
  <si>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</si>
  <si>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</si>
  <si>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</si>
  <si>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</si>
  <si>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</si>
  <si>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</si>
  <si>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</si>
  <si>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</si>
  <si>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</si>
  <si>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</si>
  <si>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</si>
  <si>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</si>
  <si>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</si>
  <si>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</si>
  <si>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</si>
  <si>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</si>
  <si>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</si>
  <si>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</si>
  <si>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</si>
  <si>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</si>
  <si>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</si>
  <si>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</si>
  <si>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</si>
  <si>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</si>
  <si>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</si>
  <si>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</si>
  <si>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</si>
  <si>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</si>
  <si>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</si>
  <si>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</si>
  <si>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</si>
  <si>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</si>
  <si>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</si>
  <si>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</si>
  <si>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</si>
  <si>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</si>
  <si>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</si>
  <si>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</si>
  <si>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</si>
  <si>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</si>
  <si>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</si>
  <si>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</si>
  <si>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</si>
  <si>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</si>
  <si>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</si>
  <si>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</si>
  <si>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</si>
  <si>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</si>
  <si>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</si>
  <si>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</si>
  <si>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</si>
  <si>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</si>
  <si>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</si>
  <si>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</si>
  <si>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</si>
  <si>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</si>
  <si>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</si>
  <si>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</si>
  <si>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</si>
  <si>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</si>
  <si>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</si>
  <si>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</si>
  <si>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</si>
  <si>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</si>
  <si>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</si>
  <si>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</si>
  <si>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</si>
  <si>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</si>
  <si>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</si>
  <si>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</si>
  <si>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</si>
  <si>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</si>
  <si>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</si>
  <si>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</si>
  <si>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</si>
  <si>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</si>
  <si>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</si>
  <si>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</si>
  <si>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</si>
  <si>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</si>
  <si>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</si>
  <si>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</si>
  <si>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</si>
  <si>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</si>
  <si>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</si>
  <si>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</si>
  <si>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</si>
  <si>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</si>
  <si>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</si>
  <si>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</si>
  <si>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</si>
  <si>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</si>
  <si>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</si>
  <si>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</si>
  <si>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</si>
  <si>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</si>
  <si>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</si>
  <si>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</si>
  <si>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</si>
  <si>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</si>
  <si>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</si>
  <si>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</si>
  <si>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</si>
  <si>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</si>
  <si>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</si>
  <si>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</si>
  <si>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</si>
  <si>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</si>
  <si>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</si>
  <si>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</si>
  <si>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</si>
  <si>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</si>
  <si>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</si>
  <si>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</si>
  <si>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</si>
  <si>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</si>
  <si>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</si>
  <si>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</si>
  <si>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</si>
  <si>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</si>
  <si>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</si>
  <si>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</si>
  <si>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</si>
  <si>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</si>
  <si>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</si>
  <si>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</si>
  <si>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</si>
  <si>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</si>
  <si>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</si>
  <si>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</si>
  <si>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</si>
  <si>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</si>
  <si>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</si>
  <si>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</si>
  <si>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</si>
  <si>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</si>
  <si>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</si>
  <si>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</si>
  <si>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</si>
  <si>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</si>
  <si>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</si>
  <si>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</si>
  <si>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</si>
  <si>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</si>
  <si>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</si>
  <si>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</si>
  <si>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</si>
  <si>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</si>
  <si>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</si>
  <si>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</si>
  <si>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</si>
  <si>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</si>
  <si>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</si>
  <si>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</si>
  <si>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</si>
  <si>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</si>
  <si>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</si>
  <si>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</si>
  <si>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</si>
  <si>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</si>
  <si>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</si>
  <si>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</si>
  <si>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</si>
  <si>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</si>
  <si>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</si>
  <si>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</si>
  <si>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</si>
  <si>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</si>
  <si>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</si>
  <si>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</si>
  <si>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</si>
  <si>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</si>
  <si>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</si>
  <si>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</si>
  <si>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</si>
  <si>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</si>
  <si>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</si>
  <si>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</si>
  <si>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</si>
  <si>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</si>
  <si>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</si>
  <si>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</si>
  <si>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</si>
  <si>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</si>
  <si>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</si>
  <si>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</si>
  <si>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</si>
  <si>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</si>
  <si>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</si>
  <si>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</si>
  <si>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</si>
  <si>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</si>
  <si>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</si>
  <si>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</si>
  <si>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</si>
  <si>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</si>
  <si>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</si>
  <si>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</si>
  <si>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</si>
  <si>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</si>
  <si>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</si>
  <si>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</si>
  <si>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</si>
  <si>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</si>
  <si>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</si>
  <si>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</si>
  <si>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</si>
  <si>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</si>
  <si>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</si>
  <si>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</si>
  <si>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</si>
  <si>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</si>
  <si>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</si>
  <si>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</si>
  <si>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</si>
  <si>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</si>
  <si>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</si>
  <si>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</si>
  <si>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</si>
  <si>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</si>
  <si>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</si>
  <si>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</si>
  <si>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</si>
  <si>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</si>
  <si>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</si>
  <si>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</si>
  <si>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</si>
  <si>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</si>
  <si>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</si>
  <si>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</si>
  <si>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</si>
  <si>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</si>
  <si>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</si>
  <si>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</si>
  <si>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</si>
  <si>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</si>
  <si>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</si>
  <si>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</si>
  <si>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</si>
  <si>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</si>
  <si>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</si>
  <si>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</si>
  <si>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</si>
  <si>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</si>
  <si>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</si>
  <si>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</si>
  <si>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</si>
  <si>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</si>
  <si>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</si>
  <si>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</si>
  <si>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</si>
  <si>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</si>
  <si>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</si>
  <si>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</si>
  <si>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</si>
  <si>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</si>
  <si>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</si>
  <si>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</si>
  <si>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</si>
  <si>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</si>
  <si>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</si>
  <si>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</si>
  <si>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</si>
  <si>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</si>
  <si>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</si>
  <si>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</si>
  <si>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</si>
  <si>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</si>
  <si>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</si>
  <si>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</si>
  <si>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</si>
  <si>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</si>
  <si>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</si>
  <si>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</si>
  <si>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</si>
  <si>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</si>
  <si>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</si>
  <si>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</si>
  <si>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</si>
  <si>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</si>
  <si>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</si>
  <si>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</si>
  <si>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</si>
  <si>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</si>
  <si>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</si>
  <si>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</si>
  <si>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</si>
  <si>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</si>
  <si>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</si>
  <si>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</si>
  <si>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</si>
  <si>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</si>
  <si>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</si>
  <si>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</si>
  <si>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</si>
  <si>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</si>
  <si>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</si>
  <si>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</si>
  <si>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</si>
  <si>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</si>
  <si>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</si>
  <si>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</si>
  <si>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</si>
  <si>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</si>
  <si>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</si>
  <si>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</si>
  <si>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</si>
  <si>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</si>
  <si>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</si>
  <si>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</si>
  <si>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</si>
  <si>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</si>
  <si>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</si>
  <si>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</si>
  <si>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</si>
  <si>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</si>
  <si>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</si>
  <si>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</si>
  <si>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</si>
  <si>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</si>
  <si>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</si>
  <si>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</si>
  <si>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</si>
  <si>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</si>
  <si>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</si>
  <si>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</si>
  <si>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</si>
  <si>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</si>
  <si>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</si>
  <si>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</si>
  <si>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</si>
  <si>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</si>
  <si>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</si>
  <si>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</si>
  <si>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</si>
  <si>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</si>
  <si>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</si>
  <si>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</si>
  <si>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</si>
  <si>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</si>
  <si>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</si>
  <si>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</si>
  <si>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</si>
  <si>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</si>
  <si>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</si>
  <si>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</si>
  <si>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</si>
  <si>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</si>
  <si>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</si>
  <si>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</si>
  <si>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</si>
  <si>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</si>
  <si>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</si>
  <si>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</si>
  <si>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</si>
  <si>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</si>
  <si>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</si>
  <si>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</si>
  <si>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</si>
  <si>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</si>
  <si>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</si>
  <si>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</si>
  <si>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</si>
  <si>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</si>
  <si>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</si>
  <si>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</si>
  <si>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</si>
  <si>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</si>
  <si>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</si>
  <si>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</si>
  <si>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</si>
  <si>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</si>
  <si>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</si>
  <si>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</si>
  <si>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</si>
  <si>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</si>
  <si>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</si>
  <si>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</si>
  <si>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</si>
  <si>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</si>
  <si>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</si>
  <si>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</si>
  <si>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</si>
  <si>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</si>
  <si>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</si>
  <si>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</si>
  <si>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</si>
  <si>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</si>
  <si>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</si>
  <si>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</si>
  <si>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</si>
  <si>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</si>
  <si>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</si>
  <si>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</si>
  <si>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</si>
  <si>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</si>
  <si>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</si>
  <si>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</si>
  <si>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</si>
  <si>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</si>
  <si>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</si>
  <si>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</si>
  <si>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</si>
  <si>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</si>
  <si>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</si>
  <si>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</si>
  <si>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</si>
  <si>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</si>
  <si>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</si>
  <si>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</si>
  <si>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</si>
  <si>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</si>
  <si>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</si>
  <si>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</si>
  <si>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</si>
  <si>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</si>
  <si>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</si>
  <si>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</si>
  <si>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</si>
  <si>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</si>
  <si>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</si>
  <si>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</si>
  <si>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</si>
  <si>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</si>
  <si>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</si>
  <si>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</si>
  <si>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</si>
  <si>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</si>
  <si>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</si>
  <si>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</si>
  <si>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</si>
  <si>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</si>
  <si>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</si>
  <si>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</si>
  <si>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</si>
  <si>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</si>
  <si>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</si>
  <si>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</si>
  <si>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</si>
  <si>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</si>
  <si>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</si>
  <si>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</si>
  <si>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</si>
  <si>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</si>
  <si>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</si>
  <si>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</si>
  <si>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</si>
  <si>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</si>
  <si>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</si>
  <si>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</si>
  <si>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</si>
  <si>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</si>
  <si>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</si>
  <si>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</si>
  <si>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</si>
  <si>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</si>
  <si>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</si>
  <si>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</si>
  <si>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</si>
  <si>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</si>
  <si>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</si>
  <si>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</si>
  <si>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</si>
  <si>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</si>
  <si>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</si>
  <si>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</si>
  <si>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</si>
  <si>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</si>
  <si>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</si>
  <si>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</si>
  <si>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</si>
  <si>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</si>
  <si>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</si>
  <si>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</si>
  <si>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</si>
  <si>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</si>
  <si>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</si>
  <si>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</si>
  <si>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</si>
  <si>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</si>
  <si>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</si>
  <si>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</si>
  <si>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</si>
  <si>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</si>
  <si>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</si>
  <si>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</si>
  <si>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</si>
  <si>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</si>
  <si>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</si>
  <si>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</si>
  <si>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</si>
  <si>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</si>
  <si>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</si>
  <si>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</si>
  <si>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</si>
  <si>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</si>
  <si>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</si>
  <si>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</si>
  <si>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</si>
  <si>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</si>
  <si>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</si>
  <si>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</si>
  <si>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</si>
  <si>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</si>
  <si>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</si>
  <si>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</si>
  <si>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</si>
  <si>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</si>
  <si>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</si>
  <si>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</si>
  <si>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</si>
  <si>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</si>
  <si>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</si>
  <si>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</si>
  <si>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</si>
  <si>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</si>
  <si>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</si>
  <si>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</si>
  <si>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</si>
  <si>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</si>
  <si>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</si>
  <si>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</si>
  <si>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</si>
  <si>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</si>
  <si>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</si>
  <si>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</si>
  <si>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</si>
  <si>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</si>
  <si>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</si>
  <si>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</si>
  <si>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</si>
  <si>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</si>
  <si>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</si>
  <si>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</si>
  <si>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</si>
  <si>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</si>
  <si>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</si>
  <si>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</si>
  <si>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</si>
  <si>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</si>
  <si>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</si>
  <si>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</si>
  <si>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</si>
  <si>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</si>
  <si>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</si>
  <si>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</si>
  <si>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</si>
  <si>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</si>
  <si>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</si>
  <si>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</si>
  <si>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</si>
  <si>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</si>
  <si>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</si>
  <si>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</si>
  <si>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</si>
  <si>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</si>
  <si>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</si>
  <si>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</si>
  <si>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</si>
  <si>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</si>
  <si>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</si>
  <si>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</si>
  <si>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</si>
  <si>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</si>
  <si>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</si>
  <si>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</si>
  <si>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</si>
  <si>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</si>
  <si>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</si>
  <si>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</si>
  <si>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</si>
  <si>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</si>
  <si>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</si>
  <si>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</si>
  <si>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</si>
  <si>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</si>
  <si>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</si>
  <si>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</si>
  <si>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</si>
  <si>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</si>
  <si>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</si>
  <si>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</si>
  <si>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</si>
  <si>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</si>
  <si>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</si>
  <si>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</si>
  <si>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</si>
  <si>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</si>
  <si>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</si>
  <si>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</si>
  <si>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</si>
  <si>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</si>
  <si>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</si>
  <si>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</si>
  <si>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</si>
  <si>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</si>
  <si>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</si>
  <si>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</si>
  <si>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</si>
  <si>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</si>
  <si>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</si>
  <si>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</si>
  <si>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</si>
  <si>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</si>
  <si>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</si>
  <si>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</si>
  <si>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</si>
  <si>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</si>
  <si>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</si>
  <si>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</si>
  <si>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</si>
  <si>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</si>
  <si>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</si>
  <si>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</si>
  <si>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</si>
  <si>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</si>
  <si>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</si>
  <si>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</si>
  <si>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</si>
  <si>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</si>
  <si>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</si>
  <si>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</si>
  <si>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</si>
  <si>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</si>
  <si>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</si>
  <si>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</si>
  <si>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</si>
  <si>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</si>
  <si>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</si>
  <si>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</si>
  <si>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</si>
  <si>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</si>
  <si>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</si>
  <si>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</si>
  <si>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</si>
  <si>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</si>
  <si>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</si>
  <si>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</si>
  <si>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</si>
  <si>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</si>
  <si>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</si>
  <si>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</si>
  <si>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</si>
  <si>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</si>
  <si>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</si>
  <si>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</si>
  <si>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</si>
  <si>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</si>
  <si>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</si>
  <si>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</si>
  <si>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</si>
  <si>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</si>
  <si>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</si>
  <si>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</si>
  <si>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</si>
  <si>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</si>
  <si>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</si>
  <si>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</si>
  <si>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</si>
  <si>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</si>
  <si>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</si>
  <si>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</si>
  <si>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</si>
  <si>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</si>
  <si>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</si>
  <si>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</si>
  <si>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</si>
  <si>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</si>
  <si>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</si>
  <si>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</si>
  <si>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</si>
  <si>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</si>
  <si>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</si>
  <si>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</si>
  <si>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</si>
  <si>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</si>
  <si>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</si>
  <si>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</si>
  <si>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</si>
  <si>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</si>
  <si>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</si>
  <si>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</si>
  <si>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</si>
  <si>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</si>
  <si>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</si>
  <si>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</si>
  <si>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</si>
  <si>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</si>
  <si>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</si>
  <si>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</si>
  <si>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</si>
  <si>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</si>
  <si>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</si>
  <si>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</si>
  <si>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</si>
  <si>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</si>
  <si>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</si>
  <si>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</si>
  <si>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</si>
  <si>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</si>
  <si>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</si>
  <si>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</si>
  <si>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</si>
  <si>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</si>
  <si>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</si>
  <si>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</si>
  <si>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</si>
  <si>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</si>
  <si>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</si>
  <si>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</si>
  <si>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</si>
  <si>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</si>
  <si>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</si>
  <si>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</si>
  <si>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</si>
  <si>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</si>
  <si>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</si>
  <si>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</si>
  <si>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</si>
  <si>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</si>
  <si>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</si>
  <si>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</si>
  <si>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</si>
  <si>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</si>
  <si>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</si>
  <si>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</si>
  <si>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</si>
  <si>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</si>
  <si>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</si>
  <si>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</si>
  <si>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</si>
  <si>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</si>
  <si>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</si>
  <si>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</si>
  <si>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</si>
  <si>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</si>
  <si>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</si>
  <si>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</si>
  <si>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</si>
  <si>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</si>
  <si>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</si>
  <si>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</si>
  <si>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</si>
  <si>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</si>
  <si>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</si>
  <si>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</si>
  <si>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</si>
  <si>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</si>
  <si>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</si>
  <si>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</si>
  <si>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</si>
  <si>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</si>
  <si>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</si>
  <si>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</si>
  <si>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</si>
  <si>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</si>
  <si>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</si>
  <si>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</si>
  <si>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</si>
  <si>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</si>
  <si>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</si>
  <si>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</si>
  <si>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</si>
  <si>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</si>
  <si>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</si>
  <si>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</si>
  <si>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</si>
  <si>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</si>
  <si>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</si>
  <si>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</si>
  <si>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</si>
  <si>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</si>
  <si>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</si>
  <si>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</si>
  <si>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</si>
  <si>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</si>
  <si>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</si>
  <si>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</si>
  <si>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</si>
  <si>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</si>
  <si>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</si>
  <si>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</si>
  <si>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</si>
  <si>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</si>
  <si>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</si>
  <si>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</si>
  <si>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</si>
  <si>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</si>
  <si>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</si>
  <si>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</si>
  <si>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</si>
  <si>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</si>
  <si>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</si>
  <si>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</si>
  <si>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</si>
  <si>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</si>
  <si>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</si>
  <si>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</si>
  <si>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</si>
  <si>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</si>
  <si>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</si>
  <si>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</si>
  <si>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</si>
  <si>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</si>
  <si>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</si>
  <si>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</si>
  <si>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</si>
  <si>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</si>
  <si>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</si>
  <si>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</si>
  <si>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</si>
  <si>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</si>
  <si>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</si>
  <si>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</si>
  <si>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</si>
  <si>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</si>
  <si>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</si>
  <si>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</si>
  <si>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</si>
  <si>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</si>
  <si>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</si>
  <si>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</si>
  <si>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</si>
  <si>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</si>
  <si>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</si>
  <si>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</si>
  <si>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</si>
  <si>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</si>
  <si>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</si>
  <si>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</si>
  <si>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</si>
  <si>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</si>
  <si>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</si>
  <si>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</si>
  <si>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</si>
  <si>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</si>
  <si>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</si>
  <si>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</si>
  <si>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</si>
  <si>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</si>
  <si>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</si>
  <si>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</si>
  <si>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</si>
  <si>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</si>
  <si>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</si>
  <si>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</si>
  <si>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</si>
  <si>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</si>
  <si>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</si>
  <si>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</si>
  <si>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</si>
  <si>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</si>
  <si>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</si>
  <si>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</si>
  <si>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</si>
  <si>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</si>
  <si>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</si>
  <si>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</si>
  <si>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</si>
  <si>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</si>
  <si>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</si>
  <si>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</si>
  <si>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</si>
  <si>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</si>
  <si>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</si>
  <si>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</si>
  <si>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</si>
  <si>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</si>
  <si>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</si>
  <si>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</si>
  <si>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</si>
  <si>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</si>
  <si>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</si>
  <si>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</si>
  <si>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</si>
  <si>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</si>
  <si>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</si>
  <si>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</si>
  <si>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</si>
  <si>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</si>
  <si>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</si>
  <si>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</si>
  <si>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</si>
  <si>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</si>
  <si>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</si>
  <si>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</si>
  <si>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</si>
  <si>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</si>
  <si>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</si>
  <si>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</si>
  <si>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</si>
  <si>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</si>
  <si>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</si>
  <si>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</si>
  <si>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</si>
  <si>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</si>
  <si>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</si>
  <si>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</si>
  <si>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</si>
  <si>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</si>
  <si>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</si>
  <si>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</si>
  <si>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</si>
  <si>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</si>
  <si>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</si>
  <si>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</si>
  <si>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</si>
  <si>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</si>
  <si>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</si>
  <si>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</si>
  <si>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</si>
  <si>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</si>
  <si>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</si>
  <si>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</si>
  <si>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</si>
  <si>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</si>
  <si>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</si>
  <si>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</si>
  <si>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</si>
  <si>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</si>
  <si>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</si>
  <si>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</si>
  <si>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</si>
  <si>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</si>
  <si>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</si>
  <si>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</si>
  <si>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</si>
  <si>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</si>
  <si>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</si>
  <si>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</si>
  <si>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</si>
  <si>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</si>
  <si>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</si>
  <si>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</si>
  <si>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</si>
  <si>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</si>
  <si>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</si>
  <si>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</si>
  <si>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</si>
  <si>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</si>
  <si>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</si>
  <si>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</si>
  <si>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</si>
  <si>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</si>
  <si>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</si>
  <si>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</si>
  <si>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</si>
  <si>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</si>
  <si>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</si>
  <si>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</si>
  <si>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</si>
  <si>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</si>
  <si>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</si>
  <si>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</si>
  <si>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</si>
  <si>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</si>
  <si>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</si>
  <si>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</si>
  <si>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</si>
  <si>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</si>
  <si>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</si>
  <si>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</si>
  <si>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</si>
  <si>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</si>
  <si>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</si>
  <si>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</si>
  <si>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</si>
  <si>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</si>
  <si>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</si>
  <si>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</si>
  <si>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</si>
  <si>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</si>
  <si>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</si>
  <si>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</si>
  <si>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</si>
  <si>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</si>
  <si>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</si>
  <si>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</si>
  <si>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</si>
  <si>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</si>
  <si>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</si>
  <si>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</si>
  <si>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</si>
  <si>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</si>
  <si>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</si>
  <si>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</si>
  <si>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</si>
  <si>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</si>
  <si>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</si>
  <si>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</si>
  <si>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</si>
  <si>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</si>
  <si>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</si>
  <si>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</si>
  <si>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</si>
  <si>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</si>
  <si>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</si>
  <si>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</si>
  <si>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</si>
  <si>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</si>
  <si>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</si>
  <si>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</si>
  <si>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</si>
  <si>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</si>
  <si>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</si>
  <si>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</si>
  <si>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</si>
  <si>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</si>
  <si>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</si>
  <si>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</si>
  <si>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</si>
  <si>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</si>
  <si>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</si>
  <si>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</si>
  <si>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</si>
  <si>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</si>
  <si>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</si>
  <si>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</si>
  <si>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</si>
  <si>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</si>
  <si>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</si>
  <si>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</si>
  <si>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</si>
  <si>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</si>
  <si>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</si>
  <si>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</si>
  <si>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</si>
  <si>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</si>
  <si>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</si>
  <si>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</si>
  <si>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</si>
  <si>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</si>
  <si>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</si>
  <si>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</si>
  <si>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</si>
  <si>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</si>
  <si>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</si>
  <si>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</si>
  <si>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</si>
  <si>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</si>
  <si>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</si>
  <si>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</si>
  <si>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</si>
  <si>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</si>
  <si>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</si>
  <si>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</si>
  <si>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</si>
  <si>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</si>
  <si>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</si>
  <si>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</si>
  <si>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</si>
  <si>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</si>
  <si>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</si>
  <si>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</si>
  <si>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</si>
  <si>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</si>
  <si>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</si>
  <si>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</si>
  <si>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</si>
  <si>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</si>
  <si>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</si>
  <si>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</si>
  <si>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</si>
  <si>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</si>
  <si>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</si>
  <si>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</si>
  <si>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</si>
  <si>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</si>
  <si>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</si>
  <si>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</si>
  <si>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</si>
  <si>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</si>
  <si>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</si>
  <si>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</si>
  <si>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</si>
  <si>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</si>
  <si>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</si>
  <si>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</si>
  <si>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</si>
  <si>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</si>
  <si>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</si>
  <si>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</si>
  <si>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</si>
  <si>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</si>
  <si>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</si>
  <si>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</si>
  <si>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</si>
  <si>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</si>
  <si>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</si>
  <si>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</si>
  <si>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</si>
  <si>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</si>
  <si>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</si>
  <si>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</si>
  <si>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</si>
  <si>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</si>
  <si>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</si>
  <si>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</si>
  <si>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</si>
  <si>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</si>
  <si>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</si>
  <si>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</si>
  <si>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</si>
  <si>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</si>
  <si>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</si>
  <si>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</si>
  <si>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</si>
  <si>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</si>
  <si>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</si>
  <si>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</si>
  <si>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</si>
  <si>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</si>
  <si>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</si>
  <si>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</si>
  <si>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</si>
  <si>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</si>
  <si>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</si>
  <si>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</si>
  <si>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</si>
  <si>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</si>
  <si>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</si>
  <si>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</si>
  <si>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</si>
  <si>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</si>
  <si>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</si>
  <si>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</si>
  <si>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</si>
  <si>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</si>
  <si>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</si>
  <si>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</si>
  <si>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</si>
  <si>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</si>
  <si>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</si>
  <si>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</si>
  <si>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</si>
  <si>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</si>
  <si>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</si>
  <si>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</si>
  <si>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</si>
  <si>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</si>
  <si>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</si>
  <si>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</si>
  <si>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</si>
  <si>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</si>
  <si>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</si>
  <si>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</si>
  <si>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</si>
  <si>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</si>
  <si>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</si>
  <si>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</si>
  <si>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</si>
  <si>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</si>
  <si>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</si>
  <si>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</si>
  <si>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</si>
  <si>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</si>
  <si>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</si>
  <si>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</si>
  <si>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</si>
  <si>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</si>
  <si>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</si>
  <si>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</si>
  <si>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</si>
  <si>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</si>
  <si>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</si>
  <si>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</si>
  <si>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</si>
  <si>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</si>
  <si>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</si>
  <si>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</si>
  <si>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</si>
  <si>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</si>
  <si>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</si>
  <si>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</si>
  <si>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</si>
  <si>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</si>
  <si>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</si>
  <si>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</si>
  <si>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</si>
  <si>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</si>
  <si>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</si>
  <si>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</si>
  <si>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</si>
  <si>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</si>
  <si>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</si>
  <si>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</si>
  <si>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</si>
  <si>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</si>
  <si>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</si>
  <si>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</si>
  <si>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</si>
  <si>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</si>
  <si>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</si>
  <si>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</si>
  <si>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</si>
  <si>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</si>
  <si>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</si>
  <si>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</si>
  <si>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</si>
  <si>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</si>
  <si>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</si>
  <si>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</si>
  <si>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</si>
  <si>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</si>
  <si>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</si>
  <si>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</si>
  <si>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</si>
  <si>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</si>
  <si>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</si>
  <si>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</si>
  <si>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</si>
  <si>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</si>
  <si>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</si>
  <si>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</si>
  <si>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</si>
  <si>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</si>
  <si>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</si>
  <si>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</si>
  <si>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</si>
  <si>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</si>
  <si>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</si>
  <si>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</si>
  <si>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</si>
  <si>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</si>
  <si>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</si>
  <si>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</si>
  <si>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</si>
  <si>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</si>
  <si>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</si>
  <si>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</si>
  <si>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</si>
  <si>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</si>
  <si>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</si>
  <si>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</si>
  <si>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</si>
  <si>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</si>
  <si>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</si>
  <si>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</si>
  <si>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</si>
  <si>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</si>
  <si>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</si>
  <si>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</si>
  <si>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</si>
  <si>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</si>
  <si>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</si>
  <si>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</si>
  <si>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</si>
  <si>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</si>
  <si>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</si>
  <si>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</si>
  <si>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</si>
  <si>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</si>
  <si>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</si>
  <si>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</si>
  <si>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</si>
  <si>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</si>
  <si>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</si>
  <si>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</si>
  <si>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</si>
  <si>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</si>
  <si>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</si>
  <si>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</si>
  <si>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</si>
  <si>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</si>
  <si>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</si>
  <si>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</si>
  <si>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</si>
  <si>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</si>
  <si>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</si>
  <si>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</si>
  <si>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</si>
  <si>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</si>
  <si>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</si>
  <si>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</si>
  <si>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</si>
  <si>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</si>
  <si>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</si>
  <si>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</si>
  <si>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</si>
  <si>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</si>
  <si>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</si>
  <si>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</si>
  <si>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</si>
  <si>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</si>
  <si>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</si>
  <si>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</si>
  <si>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</si>
  <si>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</si>
  <si>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</si>
  <si>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</si>
  <si>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</si>
  <si>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</si>
  <si>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</si>
  <si>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</si>
  <si>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</si>
  <si>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</si>
  <si>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</si>
  <si>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</si>
  <si>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</si>
  <si>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</si>
  <si>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</si>
  <si>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</si>
  <si>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</si>
  <si>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</si>
  <si>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</si>
  <si>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</si>
  <si>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</si>
  <si>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</si>
  <si>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</si>
  <si>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</si>
  <si>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</si>
  <si>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</si>
  <si>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</si>
  <si>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</si>
  <si>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</si>
  <si>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</si>
  <si>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</si>
  <si>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</si>
  <si>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</si>
  <si>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</si>
  <si>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</si>
  <si>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</si>
  <si>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</si>
  <si>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</si>
  <si>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</si>
  <si>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</si>
  <si>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</si>
  <si>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</si>
  <si>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</si>
  <si>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</si>
  <si>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</si>
  <si>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</si>
  <si>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</si>
  <si>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</si>
  <si>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</si>
  <si>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</si>
  <si>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</si>
  <si>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</si>
  <si>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</si>
  <si>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</si>
  <si>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</si>
  <si>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</si>
  <si>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</si>
  <si>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</si>
  <si>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</si>
  <si>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</si>
  <si>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</si>
  <si>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</si>
  <si>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</si>
  <si>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</si>
  <si>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</si>
  <si>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</si>
  <si>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</si>
  <si>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</si>
  <si>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</si>
  <si>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</si>
  <si>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</si>
  <si>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</si>
  <si>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</si>
  <si>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</si>
  <si>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</si>
  <si>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</si>
  <si>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</si>
  <si>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</si>
  <si>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</si>
  <si>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</si>
  <si>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</si>
  <si>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</si>
  <si>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</si>
  <si>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</si>
  <si>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</si>
  <si>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</si>
  <si>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</si>
  <si>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</si>
  <si>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</si>
  <si>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</si>
  <si>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</si>
  <si>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</si>
  <si>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</si>
  <si>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</si>
  <si>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</si>
  <si>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</si>
  <si>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</si>
  <si>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</si>
  <si>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</si>
  <si>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</si>
  <si>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</si>
  <si>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</si>
  <si>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</si>
  <si>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</si>
  <si>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</si>
  <si>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</si>
  <si>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</si>
  <si>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</si>
  <si>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</si>
  <si>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</si>
  <si>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</si>
  <si>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</si>
  <si>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</si>
  <si>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</si>
  <si>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</si>
  <si>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</si>
  <si>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</si>
  <si>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</si>
  <si>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</si>
  <si>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</si>
  <si>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</si>
  <si>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</si>
  <si>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</si>
  <si>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</si>
  <si>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</si>
  <si>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</si>
  <si>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</si>
  <si>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</si>
  <si>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</si>
  <si>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</si>
  <si>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</si>
  <si>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</si>
  <si>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</si>
  <si>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</si>
  <si>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</si>
  <si>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</si>
  <si>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</si>
  <si>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</si>
  <si>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</si>
  <si>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</si>
  <si>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</si>
  <si>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</si>
  <si>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</si>
  <si>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</si>
  <si>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</si>
  <si>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</si>
  <si>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</si>
  <si>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</si>
  <si>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</si>
  <si>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</si>
  <si>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</si>
  <si>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</si>
  <si>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</si>
  <si>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</si>
  <si>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</si>
  <si>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</si>
  <si>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</si>
  <si>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</si>
  <si>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</si>
  <si>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</si>
  <si>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</si>
  <si>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</si>
  <si>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</si>
  <si>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</si>
  <si>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</si>
  <si>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</si>
  <si>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</si>
  <si>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</si>
  <si>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</si>
  <si>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</si>
  <si>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</si>
  <si>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</si>
  <si>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</si>
  <si>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</si>
  <si>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</si>
  <si>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</si>
  <si>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</si>
  <si>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</si>
  <si>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</si>
  <si>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</si>
  <si>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</si>
  <si>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</si>
  <si>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</si>
  <si>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</si>
  <si>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</si>
  <si>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</si>
  <si>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</si>
  <si>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</si>
  <si>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</si>
  <si>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</si>
  <si>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</si>
  <si>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</si>
  <si>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</si>
  <si>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</si>
  <si>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</si>
  <si>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</si>
  <si>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</si>
  <si>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</si>
  <si>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</si>
  <si>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</si>
  <si>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</si>
  <si>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</si>
  <si>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</si>
  <si>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</si>
  <si>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</si>
  <si>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</si>
  <si>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</si>
  <si>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</si>
  <si>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</si>
  <si>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</si>
  <si>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</si>
  <si>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</si>
  <si>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</si>
  <si>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</si>
  <si>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</si>
  <si>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</si>
  <si>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</si>
  <si>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</si>
  <si>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</si>
  <si>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</si>
  <si>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</si>
  <si>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</si>
  <si>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</si>
  <si>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</si>
  <si>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</si>
  <si>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</si>
  <si>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</si>
  <si>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</si>
  <si>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</si>
  <si>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</si>
  <si>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</si>
  <si>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</si>
  <si>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</si>
  <si>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</si>
  <si>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</si>
  <si>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</si>
  <si>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</si>
  <si>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</si>
  <si>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</si>
  <si>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</si>
  <si>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</si>
  <si>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</si>
  <si>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</si>
  <si>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</si>
  <si>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</si>
  <si>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</si>
  <si>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</si>
  <si>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</si>
  <si>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</si>
  <si>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</si>
  <si>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</si>
  <si>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</si>
  <si>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</si>
  <si>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</si>
  <si>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</si>
  <si>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</si>
  <si>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</si>
  <si>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</si>
  <si>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</si>
  <si>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</si>
  <si>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</si>
  <si>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</si>
  <si>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</si>
  <si>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</si>
  <si>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</si>
  <si>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</si>
  <si>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</si>
  <si>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</si>
  <si>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</si>
  <si>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</si>
  <si>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</si>
  <si>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</si>
  <si>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</si>
  <si>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</si>
  <si>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</si>
  <si>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</si>
  <si>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</si>
  <si>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</si>
  <si>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</si>
  <si>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</si>
  <si>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</si>
  <si>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</si>
  <si>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</si>
  <si>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</si>
  <si>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</si>
  <si>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</si>
  <si>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</si>
  <si>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</si>
  <si>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</si>
  <si>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</si>
  <si>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</si>
  <si>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</si>
  <si>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</si>
  <si>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</si>
  <si>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</si>
  <si>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</si>
  <si>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</si>
  <si>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</si>
  <si>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</si>
  <si>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</si>
  <si>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</si>
  <si>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</si>
  <si>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</si>
  <si>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</si>
  <si>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</si>
  <si>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</si>
  <si>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</si>
  <si>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</si>
  <si>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</si>
  <si>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</si>
  <si>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</si>
  <si>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</si>
  <si>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</si>
  <si>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</si>
  <si>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</si>
  <si>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</si>
  <si>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</si>
  <si>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</si>
  <si>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</si>
  <si>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</si>
  <si>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</si>
  <si>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</si>
  <si>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</si>
  <si>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</si>
  <si>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</si>
  <si>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</si>
  <si>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</si>
  <si>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</si>
  <si>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</si>
  <si>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</si>
  <si>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</si>
  <si>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</si>
  <si>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</si>
  <si>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</si>
  <si>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</si>
  <si>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</si>
  <si>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</si>
  <si>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</si>
  <si>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</si>
  <si>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</si>
  <si>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</si>
  <si>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</si>
  <si>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</si>
  <si>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</si>
  <si>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</si>
  <si>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</si>
  <si>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</si>
  <si>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</si>
  <si>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</si>
  <si>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</si>
  <si>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</si>
  <si>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</si>
  <si>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</si>
  <si>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</si>
  <si>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</si>
  <si>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</si>
  <si>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</si>
  <si>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</si>
  <si>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</si>
  <si>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</si>
  <si>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</si>
  <si>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</si>
  <si>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</si>
  <si>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</si>
  <si>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</si>
  <si>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</si>
  <si>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</si>
  <si>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</si>
  <si>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</si>
  <si>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</si>
  <si>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</si>
  <si>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</si>
  <si>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</si>
  <si>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</si>
  <si>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</si>
  <si>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</si>
  <si>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</si>
  <si>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</si>
  <si>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</si>
  <si>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</si>
  <si>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</si>
  <si>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</si>
  <si>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</si>
  <si>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</si>
  <si>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</si>
  <si>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</si>
  <si>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</si>
  <si>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</si>
  <si>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</si>
  <si>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</si>
  <si>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</si>
  <si>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</si>
  <si>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</si>
  <si>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</si>
  <si>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</si>
  <si>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</si>
  <si>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</si>
  <si>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</si>
  <si>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</si>
  <si>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</si>
  <si>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</si>
  <si>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</si>
  <si>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</si>
  <si>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</si>
  <si>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</si>
  <si>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</si>
  <si>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</si>
  <si>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</si>
  <si>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</si>
  <si>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</si>
  <si>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</si>
  <si>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</si>
  <si>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</si>
  <si>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</si>
  <si>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</si>
  <si>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</si>
  <si>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</si>
  <si>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</si>
  <si>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</si>
  <si>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</si>
  <si>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</si>
  <si>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</si>
  <si>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</si>
  <si>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</si>
  <si>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</si>
  <si>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</si>
  <si>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</si>
  <si>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</si>
  <si>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</si>
  <si>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</si>
  <si>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</si>
  <si>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</si>
  <si>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</si>
  <si>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</si>
  <si>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</si>
  <si>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</si>
  <si>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</si>
  <si>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</si>
  <si>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</si>
  <si>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</si>
  <si>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</si>
  <si>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</si>
  <si>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</si>
  <si>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</si>
  <si>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</si>
  <si>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</si>
  <si>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</si>
  <si>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</si>
  <si>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</si>
  <si>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</si>
  <si>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</si>
  <si>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</si>
  <si>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</si>
  <si>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</si>
  <si>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</si>
  <si>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</si>
  <si>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</si>
  <si>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</si>
  <si>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</si>
  <si>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</si>
  <si>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</si>
  <si>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</si>
  <si>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</si>
  <si>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</si>
  <si>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</si>
  <si>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</si>
  <si>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</si>
  <si>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</si>
  <si>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</si>
  <si>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</si>
  <si>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</si>
  <si>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</si>
  <si>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</si>
  <si>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</si>
  <si>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</si>
  <si>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</si>
  <si>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</si>
  <si>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</si>
  <si>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</si>
  <si>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</si>
  <si>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</si>
  <si>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</si>
  <si>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</si>
  <si>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</si>
  <si>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</si>
  <si>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</si>
  <si>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</si>
  <si>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</si>
  <si>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</si>
  <si>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</si>
  <si>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</si>
  <si>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</si>
  <si>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</si>
  <si>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</si>
  <si>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</si>
  <si>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</si>
  <si>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</si>
  <si>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</si>
  <si>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</si>
  <si>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</si>
  <si>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</si>
  <si>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</si>
  <si>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</si>
  <si>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</si>
  <si>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</si>
  <si>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</si>
  <si>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</si>
  <si>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</si>
  <si>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</si>
  <si>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</si>
  <si>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</si>
  <si>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</si>
  <si>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</si>
  <si>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</si>
  <si>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</si>
  <si>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</si>
  <si>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</si>
  <si>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</si>
  <si>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</si>
  <si>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</si>
  <si>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</si>
  <si>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</si>
  <si>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</si>
  <si>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</si>
  <si>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</si>
  <si>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</si>
  <si>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</si>
  <si>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</si>
  <si>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</si>
  <si>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</si>
  <si>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</si>
  <si>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</si>
  <si>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</si>
  <si>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</si>
  <si>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</si>
  <si>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</si>
  <si>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</si>
  <si>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</si>
  <si>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</si>
  <si>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</si>
  <si>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</si>
  <si>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</si>
  <si>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</si>
  <si>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</si>
  <si>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</si>
  <si>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</si>
  <si>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</si>
  <si>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</si>
  <si>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</si>
  <si>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</si>
  <si>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</si>
  <si>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</si>
  <si>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</si>
  <si>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</si>
  <si>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</si>
  <si>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</si>
  <si>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</si>
  <si>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</si>
  <si>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</si>
  <si>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</si>
  <si>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</si>
  <si>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</si>
  <si>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</si>
  <si>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</si>
  <si>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</si>
  <si>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</si>
  <si>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</si>
  <si>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</si>
  <si>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</si>
  <si>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</si>
  <si>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</si>
  <si>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</si>
  <si>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</si>
  <si>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</si>
  <si>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</si>
  <si>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</si>
  <si>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</si>
  <si>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</si>
  <si>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</si>
  <si>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</si>
  <si>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</si>
  <si>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</si>
  <si>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</si>
  <si>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</si>
  <si>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</si>
  <si>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</si>
  <si>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</si>
  <si>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</si>
  <si>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</si>
  <si>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</si>
  <si>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</si>
  <si>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</si>
  <si>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</si>
  <si>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</si>
  <si>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</si>
  <si>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</si>
  <si>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</si>
  <si>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</si>
  <si>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</si>
  <si>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</si>
  <si>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</si>
  <si>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</si>
  <si>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</si>
  <si>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</si>
  <si>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</si>
  <si>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</si>
  <si>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</si>
  <si>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</si>
  <si>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</si>
  <si>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</si>
  <si>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</si>
  <si>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</si>
  <si>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</si>
  <si>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</si>
  <si>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</si>
  <si>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</si>
  <si>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</si>
  <si>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</si>
  <si>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</si>
  <si>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</si>
  <si>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</si>
  <si>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</si>
  <si>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</si>
  <si>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</si>
  <si>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</si>
  <si>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</si>
  <si>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</si>
  <si>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</si>
  <si>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</si>
  <si>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</si>
  <si>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</si>
  <si>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</si>
  <si>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</si>
  <si>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</si>
  <si>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</si>
  <si>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</si>
  <si>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</si>
  <si>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</si>
  <si>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</si>
  <si>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</si>
  <si>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</si>
  <si>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</si>
  <si>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</si>
  <si>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</si>
  <si>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</si>
  <si>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</si>
  <si>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</si>
  <si>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</si>
  <si>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</si>
  <si>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</si>
  <si>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</si>
  <si>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</si>
  <si>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</si>
  <si>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</si>
  <si>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</si>
  <si>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</si>
  <si>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</si>
  <si>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</si>
  <si>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</si>
  <si>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</si>
  <si>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</si>
  <si>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</si>
  <si>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</si>
  <si>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</si>
  <si>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</si>
  <si>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</si>
  <si>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</si>
  <si>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</si>
  <si>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</si>
  <si>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</si>
  <si>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</si>
  <si>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</si>
  <si>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</si>
  <si>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</si>
  <si>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</si>
  <si>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</si>
  <si>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</si>
  <si>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</si>
  <si>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</si>
  <si>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</si>
  <si>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</si>
  <si>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</si>
  <si>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</si>
  <si>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</si>
  <si>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</si>
  <si>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</si>
  <si>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</si>
  <si>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</si>
  <si>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</si>
  <si>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</si>
  <si>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</si>
  <si>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</si>
  <si>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</si>
  <si>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</si>
  <si>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</si>
  <si>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</si>
  <si>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</si>
  <si>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</si>
  <si>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</si>
  <si>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</si>
  <si>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</si>
  <si>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</si>
  <si>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</si>
  <si>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</si>
  <si>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</si>
  <si>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</si>
  <si>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</si>
  <si>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</si>
  <si>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</si>
  <si>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</si>
  <si>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</si>
  <si>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</si>
  <si>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</si>
  <si>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</si>
  <si>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</si>
  <si>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</si>
  <si>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</si>
  <si>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</si>
  <si>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</si>
  <si>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</si>
  <si>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</si>
  <si>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</si>
  <si>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</si>
  <si>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</si>
  <si>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</si>
  <si>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</si>
  <si>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</si>
  <si>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</si>
  <si>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</si>
  <si>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</si>
  <si>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</si>
  <si>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</si>
  <si>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</si>
  <si>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</si>
  <si>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</si>
  <si>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</si>
  <si>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</si>
  <si>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</si>
  <si>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</si>
  <si>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</si>
  <si>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</si>
  <si>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</si>
  <si>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</si>
  <si>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</si>
  <si>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</si>
  <si>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</si>
  <si>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</si>
  <si>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</si>
  <si>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</si>
  <si>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</si>
  <si>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</si>
  <si>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</si>
  <si>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</si>
  <si>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</si>
  <si>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</si>
  <si>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</si>
  <si>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</si>
  <si>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</si>
  <si>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</si>
  <si>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</si>
  <si>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</si>
  <si>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</si>
  <si>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</si>
  <si>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</si>
  <si>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</si>
  <si>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</si>
  <si>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</si>
  <si>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</si>
  <si>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</si>
  <si>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</si>
  <si>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</si>
  <si>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</si>
  <si>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</si>
  <si>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</si>
  <si>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</si>
  <si>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</si>
  <si>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</si>
  <si>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</si>
  <si>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</si>
  <si>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</si>
  <si>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</si>
  <si>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</si>
  <si>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</si>
  <si>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</si>
  <si>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</si>
  <si>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</si>
  <si>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</si>
  <si>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</si>
  <si>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</si>
  <si>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</si>
  <si>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</si>
  <si>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</si>
  <si>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</si>
  <si>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</si>
  <si>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</si>
  <si>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</si>
  <si>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</si>
  <si>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</si>
  <si>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</si>
  <si>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</si>
  <si>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</si>
  <si>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</si>
  <si>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</si>
  <si>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</si>
  <si>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</si>
  <si>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</si>
  <si>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</si>
  <si>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</si>
  <si>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</si>
  <si>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</si>
  <si>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</si>
  <si>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</si>
  <si>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</si>
  <si>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</si>
  <si>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</si>
  <si>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</si>
  <si>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</si>
  <si>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</si>
  <si>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</si>
  <si>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</si>
  <si>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</si>
  <si>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</si>
  <si>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</si>
  <si>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</si>
  <si>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</si>
  <si>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</si>
  <si>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</si>
  <si>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</si>
  <si>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</si>
  <si>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</si>
  <si>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</si>
  <si>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</si>
  <si>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</si>
  <si>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</si>
  <si>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</si>
  <si>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</si>
  <si>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</si>
  <si>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</si>
  <si>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</si>
  <si>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</si>
  <si>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</si>
  <si>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</si>
  <si>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</si>
  <si>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</si>
  <si>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</si>
  <si>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</si>
  <si>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</si>
  <si>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</si>
  <si>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</si>
  <si>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</si>
  <si>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</si>
  <si>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</si>
  <si>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</si>
  <si>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</si>
  <si>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</si>
  <si>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</si>
  <si>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</si>
  <si>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</si>
  <si>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</si>
  <si>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</si>
  <si>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</si>
  <si>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</si>
  <si>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</si>
  <si>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</si>
  <si>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</si>
  <si>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</si>
  <si>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</si>
  <si>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</si>
  <si>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</si>
  <si>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</si>
  <si>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</si>
  <si>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</si>
  <si>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</si>
  <si>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</si>
  <si>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</si>
  <si>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</si>
  <si>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</si>
  <si>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</si>
  <si>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</si>
  <si>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</si>
  <si>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</si>
  <si>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</si>
  <si>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</si>
  <si>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</si>
  <si>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</si>
  <si>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</si>
  <si>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</si>
  <si>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</si>
  <si>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</si>
  <si>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</si>
  <si>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</si>
  <si>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</si>
  <si>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</si>
  <si>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</si>
  <si>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</si>
  <si>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</si>
  <si>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</si>
  <si>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</si>
  <si>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</si>
  <si>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</si>
  <si>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</si>
  <si>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</si>
  <si>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</si>
  <si>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</si>
  <si>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</si>
  <si>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</si>
  <si>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</si>
  <si>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</si>
  <si>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</si>
  <si>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</si>
  <si>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</si>
  <si>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</si>
  <si>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</si>
  <si>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</si>
  <si>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</si>
  <si>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</si>
  <si>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</si>
  <si>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</si>
  <si>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</si>
  <si>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</si>
  <si>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</si>
  <si>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</si>
  <si>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</si>
  <si>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</si>
  <si>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</si>
  <si>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</si>
  <si>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</si>
  <si>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</si>
  <si>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</si>
  <si>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</si>
  <si>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</si>
  <si>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</si>
  <si>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</si>
  <si>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</si>
  <si>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</si>
  <si>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</si>
  <si>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</si>
  <si>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</si>
  <si>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</si>
  <si>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</si>
  <si>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</si>
  <si>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</si>
  <si>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</si>
  <si>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</si>
  <si>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</si>
  <si>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</si>
  <si>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</si>
  <si>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</si>
  <si>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</si>
  <si>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</si>
  <si>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</si>
  <si>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</si>
  <si>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</si>
  <si>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</si>
  <si>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</si>
  <si>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</si>
  <si>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</si>
  <si>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</si>
  <si>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</si>
  <si>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</si>
  <si>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</si>
  <si>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</si>
  <si>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</si>
  <si>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</si>
  <si>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</si>
  <si>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</si>
  <si>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</si>
  <si>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</si>
  <si>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</si>
  <si>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</si>
  <si>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</si>
  <si>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</si>
  <si>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</si>
  <si>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</si>
  <si>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</si>
  <si>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</si>
  <si>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</si>
  <si>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</si>
  <si>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</si>
  <si>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</si>
  <si>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</si>
  <si>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</si>
  <si>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</si>
  <si>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</si>
  <si>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</si>
  <si>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</si>
  <si>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</si>
  <si>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</si>
  <si>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</si>
  <si>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</si>
  <si>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</si>
  <si>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</si>
  <si>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</si>
  <si>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</si>
  <si>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</si>
  <si>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</si>
  <si>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</si>
  <si>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</si>
  <si>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</si>
  <si>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</si>
  <si>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</si>
  <si>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</si>
  <si>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</si>
  <si>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</si>
  <si>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</si>
  <si>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</si>
  <si>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</si>
  <si>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</si>
  <si>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</si>
  <si>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</si>
  <si>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</si>
  <si>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</si>
  <si>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</si>
  <si>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</si>
  <si>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</si>
  <si>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</si>
  <si>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</si>
  <si>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</si>
  <si>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</si>
  <si>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</si>
  <si>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</si>
  <si>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</si>
  <si>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</si>
  <si>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</si>
  <si>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</si>
  <si>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</si>
  <si>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</si>
  <si>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</si>
  <si>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</si>
  <si>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</si>
  <si>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</si>
  <si>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</si>
  <si>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</si>
  <si>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</si>
  <si>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</si>
  <si>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</si>
  <si>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</si>
  <si>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</si>
  <si>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</si>
  <si>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</si>
  <si>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</si>
  <si>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</si>
  <si>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</si>
  <si>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</si>
  <si>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</si>
  <si>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</si>
  <si>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</si>
  <si>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</si>
  <si>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</si>
  <si>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</si>
  <si>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</si>
  <si>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</si>
  <si>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</si>
  <si>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</si>
  <si>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</si>
  <si>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</si>
  <si>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</si>
  <si>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</si>
  <si>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</si>
  <si>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</si>
  <si>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</si>
  <si>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</si>
  <si>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</si>
  <si>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</si>
  <si>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</si>
  <si>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</si>
  <si>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</si>
  <si>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</si>
  <si>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</si>
  <si>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</si>
  <si>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</si>
  <si>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</si>
  <si>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</si>
  <si>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</si>
  <si>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</si>
  <si>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</si>
  <si>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</si>
  <si>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</si>
  <si>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</si>
  <si>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</si>
  <si>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</si>
  <si>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</si>
  <si>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</si>
  <si>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</si>
  <si>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</si>
  <si>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</si>
  <si>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</si>
  <si>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</si>
  <si>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</si>
  <si>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</si>
  <si>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</si>
  <si>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</si>
  <si>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</si>
  <si>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</si>
  <si>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</si>
  <si>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</si>
  <si>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</si>
  <si>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</si>
  <si>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</si>
  <si>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</si>
  <si>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</si>
  <si>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</si>
  <si>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</si>
  <si>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</si>
  <si>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</si>
  <si>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</si>
  <si>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</si>
  <si>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</si>
  <si>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</si>
  <si>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</si>
  <si>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</si>
  <si>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</si>
  <si>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</si>
  <si>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</si>
  <si>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</si>
  <si>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</si>
  <si>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</si>
  <si>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</si>
  <si>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</si>
  <si>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</si>
  <si>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</si>
  <si>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</si>
  <si>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</si>
  <si>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</si>
  <si>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</si>
  <si>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</si>
  <si>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</si>
  <si>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</si>
  <si>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</si>
  <si>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</si>
  <si>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</si>
  <si>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</si>
  <si>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</si>
  <si>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</si>
  <si>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</si>
  <si>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</si>
  <si>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</si>
  <si>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</si>
  <si>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</si>
  <si>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</si>
  <si>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</si>
  <si>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</si>
  <si>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</si>
  <si>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</si>
  <si>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</si>
  <si>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</si>
  <si>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</si>
  <si>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</si>
  <si>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</si>
  <si>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</si>
  <si>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</si>
  <si>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</si>
  <si>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</si>
  <si>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</si>
  <si>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</si>
  <si>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</si>
  <si>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</si>
  <si>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</si>
  <si>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</si>
  <si>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</si>
  <si>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</si>
  <si>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</si>
  <si>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</si>
  <si>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</si>
  <si>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</si>
  <si>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</si>
  <si>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</si>
  <si>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</si>
  <si>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</si>
  <si>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</si>
  <si>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</si>
  <si>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</si>
  <si>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</si>
  <si>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</si>
  <si>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</si>
  <si>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</si>
  <si>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</si>
  <si>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</si>
  <si>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</si>
  <si>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</si>
  <si>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</si>
  <si>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</si>
  <si>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</si>
  <si>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</si>
  <si>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</si>
  <si>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</si>
  <si>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</si>
  <si>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</si>
  <si>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</si>
  <si>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</si>
  <si>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</si>
  <si>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</si>
  <si>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</si>
  <si>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</si>
  <si>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</si>
  <si>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</si>
  <si>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</si>
  <si>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</si>
  <si>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</si>
  <si>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</si>
  <si>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</si>
  <si>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</si>
  <si>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</si>
  <si>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</si>
  <si>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</si>
  <si>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</si>
  <si>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</si>
  <si>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</si>
  <si>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</si>
  <si>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</si>
  <si>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</si>
  <si>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</si>
  <si>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</si>
  <si>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</si>
  <si>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</si>
  <si>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</si>
  <si>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</si>
  <si>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</si>
  <si>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</si>
  <si>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</si>
  <si>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</si>
  <si>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</si>
  <si>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</si>
  <si>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</si>
  <si>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</si>
  <si>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</si>
  <si>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</si>
  <si>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</si>
  <si>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</si>
  <si>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</si>
  <si>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</si>
  <si>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</si>
  <si>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</si>
  <si>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</si>
  <si>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</si>
  <si>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</si>
  <si>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</si>
  <si>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</si>
  <si>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</si>
  <si>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</si>
  <si>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</si>
  <si>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</si>
  <si>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</si>
  <si>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</si>
  <si>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</si>
  <si>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</si>
  <si>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</si>
  <si>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</si>
  <si>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</si>
  <si>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</si>
  <si>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</si>
  <si>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</si>
  <si>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</si>
  <si>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</si>
  <si>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</si>
  <si>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</si>
  <si>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</si>
  <si>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</si>
  <si>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</si>
  <si>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</si>
  <si>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</si>
  <si>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</si>
  <si>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</si>
  <si>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</si>
  <si>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</si>
  <si>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</si>
  <si>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</si>
  <si>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</si>
  <si>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</si>
  <si>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</si>
  <si>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</si>
  <si>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</si>
  <si>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</si>
  <si>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</si>
  <si>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</si>
  <si>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</si>
  <si>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</si>
  <si>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</si>
  <si>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</si>
  <si>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</si>
  <si>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</si>
  <si>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</si>
  <si>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</si>
  <si>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</si>
  <si>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</si>
  <si>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</si>
  <si>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</si>
  <si>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</si>
  <si>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</si>
  <si>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</si>
  <si>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</si>
  <si>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</si>
  <si>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</si>
  <si>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</si>
  <si>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</si>
  <si>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</si>
  <si>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</si>
  <si>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</si>
  <si>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</si>
  <si>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</si>
  <si>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</si>
  <si>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</si>
  <si>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</si>
  <si>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</si>
  <si>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</si>
  <si>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</si>
  <si>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</si>
  <si>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</si>
  <si>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</si>
  <si>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</si>
  <si>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</si>
  <si>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</si>
  <si>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</si>
  <si>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</si>
  <si>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</si>
  <si>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</si>
  <si>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</si>
  <si>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</si>
  <si>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</si>
  <si>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</si>
  <si>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</si>
  <si>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</si>
  <si>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</si>
  <si>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</si>
  <si>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</si>
  <si>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</si>
  <si>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</si>
  <si>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</si>
  <si>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</si>
  <si>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</si>
  <si>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</si>
  <si>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</si>
  <si>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</si>
  <si>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</si>
  <si>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</si>
  <si>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</si>
  <si>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</si>
  <si>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</si>
  <si>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</si>
  <si>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</si>
  <si>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</si>
  <si>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</si>
  <si>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</si>
  <si>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</si>
  <si>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</si>
  <si>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</si>
  <si>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</si>
  <si>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</si>
  <si>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</si>
  <si>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</si>
  <si>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</si>
  <si>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</si>
  <si>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</si>
  <si>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</si>
  <si>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</si>
  <si>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</si>
  <si>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</si>
  <si>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</si>
  <si>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</si>
  <si>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</si>
  <si>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</si>
  <si>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</si>
  <si>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</si>
  <si>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</si>
  <si>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</si>
  <si>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</si>
  <si>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</si>
  <si>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</si>
  <si>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</si>
  <si>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</si>
  <si>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</si>
  <si>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</si>
  <si>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</si>
  <si>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</si>
  <si>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</si>
  <si>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</si>
  <si>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</si>
  <si>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</si>
  <si>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</si>
  <si>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</si>
  <si>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</si>
  <si>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</si>
  <si>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</si>
  <si>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</si>
  <si>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</si>
  <si>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</si>
  <si>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</si>
  <si>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</si>
  <si>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</si>
  <si>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</si>
  <si>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</si>
  <si>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</si>
  <si>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</si>
  <si>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</si>
  <si>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</si>
  <si>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</si>
  <si>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</si>
  <si>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</si>
  <si>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</si>
  <si>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</si>
  <si>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</si>
  <si>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</si>
  <si>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</si>
  <si>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</si>
  <si>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</si>
  <si>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</si>
  <si>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</si>
  <si>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</si>
  <si>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</si>
  <si>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</si>
  <si>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</si>
  <si>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</si>
  <si>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</si>
  <si>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</si>
  <si>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</si>
  <si>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</si>
  <si>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</si>
  <si>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</si>
  <si>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</si>
  <si>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</si>
  <si>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</si>
  <si>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</si>
  <si>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</si>
  <si>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</si>
  <si>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</si>
  <si>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</si>
  <si>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</si>
  <si>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</si>
  <si>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</si>
  <si>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</si>
  <si>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</si>
  <si>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</si>
  <si>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</si>
  <si>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</si>
  <si>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</si>
  <si>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</si>
  <si>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</si>
  <si>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</si>
  <si>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</si>
  <si>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</si>
  <si>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</si>
  <si>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</si>
  <si>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</si>
  <si>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</si>
  <si>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</si>
  <si>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</si>
  <si>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</si>
  <si>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</si>
  <si>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</si>
  <si>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</si>
  <si>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</si>
  <si>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</si>
  <si>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</si>
  <si>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</si>
  <si>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</si>
  <si>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</si>
  <si>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</si>
  <si>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</si>
  <si>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</si>
  <si>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</si>
  <si>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</si>
  <si>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</si>
  <si>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</si>
  <si>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</si>
  <si>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</si>
  <si>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</si>
  <si>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</si>
  <si>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</si>
  <si>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</si>
  <si>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</si>
  <si>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</si>
  <si>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</si>
  <si>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</si>
  <si>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</si>
  <si>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</si>
  <si>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</si>
  <si>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</si>
  <si>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</si>
  <si>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</si>
  <si>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</si>
  <si>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</si>
  <si>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</si>
  <si>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</si>
  <si>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</si>
  <si>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</si>
  <si>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</si>
  <si>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</si>
  <si>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</si>
  <si>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</si>
  <si>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</si>
  <si>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</si>
  <si>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</si>
  <si>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</si>
  <si>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</si>
  <si>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</si>
  <si>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</si>
  <si>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</si>
  <si>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</si>
  <si>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</si>
  <si>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</si>
  <si>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</si>
  <si>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</si>
  <si>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</si>
  <si>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</si>
  <si>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</si>
  <si>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</si>
  <si>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</si>
  <si>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</si>
  <si>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</si>
  <si>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</si>
  <si>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</si>
  <si>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</si>
  <si>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</si>
  <si>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</si>
  <si>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</si>
  <si>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</si>
  <si>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</si>
  <si>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</si>
  <si>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</si>
  <si>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</si>
  <si>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</si>
  <si>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</si>
  <si>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</si>
  <si>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</si>
  <si>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</si>
  <si>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</si>
  <si>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</si>
  <si>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</si>
  <si>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</si>
  <si>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</si>
  <si>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</si>
  <si>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</si>
  <si>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</si>
  <si>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</si>
  <si>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</si>
  <si>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</si>
  <si>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</si>
  <si>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</si>
  <si>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</si>
  <si>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</si>
  <si>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</si>
  <si>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</si>
  <si>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</si>
  <si>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</si>
  <si>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</si>
  <si>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</si>
  <si>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</si>
  <si>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</si>
  <si>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</si>
  <si>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</si>
  <si>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</si>
  <si>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</si>
  <si>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</si>
  <si>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</si>
  <si>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</si>
  <si>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</si>
  <si>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</si>
  <si>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</si>
  <si>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</si>
  <si>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</si>
  <si>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</si>
  <si>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</si>
  <si>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</si>
  <si>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</si>
  <si>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</si>
  <si>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</si>
  <si>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</si>
  <si>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</si>
  <si>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</si>
  <si>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</si>
  <si>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</si>
  <si>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</si>
  <si>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</si>
  <si>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</si>
  <si>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</si>
  <si>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</si>
  <si>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</si>
  <si>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</si>
  <si>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</si>
  <si>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</si>
  <si>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</si>
  <si>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</si>
  <si>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</si>
  <si>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</si>
  <si>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</si>
  <si>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</si>
  <si>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</si>
  <si>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</si>
  <si>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</si>
  <si>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</si>
  <si>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</si>
  <si>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</si>
  <si>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</si>
  <si>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</si>
  <si>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</si>
  <si>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</si>
  <si>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</si>
  <si>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</si>
  <si>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</si>
  <si>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</si>
  <si>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</si>
  <si>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</si>
  <si>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</si>
  <si>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</si>
  <si>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</si>
  <si>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</si>
  <si>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</si>
  <si>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</si>
  <si>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</si>
  <si>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</si>
  <si>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</si>
  <si>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</si>
  <si>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</si>
  <si>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</si>
  <si>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</si>
  <si>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</si>
  <si>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</si>
  <si>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</si>
  <si>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</si>
  <si>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</si>
  <si>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</si>
  <si>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</si>
  <si>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</si>
  <si>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</si>
  <si>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</si>
  <si>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</si>
  <si>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</si>
  <si>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</si>
  <si>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</si>
  <si>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</si>
  <si>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</si>
  <si>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</si>
  <si>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</si>
  <si>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</si>
  <si>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</si>
  <si>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</si>
  <si>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</si>
  <si>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</si>
  <si>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</si>
  <si>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</si>
  <si>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</si>
  <si>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</si>
  <si>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</si>
  <si>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</si>
  <si>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</si>
  <si>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</si>
  <si>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</si>
  <si>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</si>
  <si>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</si>
  <si>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</si>
  <si>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</si>
  <si>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</si>
  <si>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</si>
  <si>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</si>
  <si>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</si>
  <si>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</si>
  <si>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</si>
  <si>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</si>
  <si>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</si>
  <si>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</si>
  <si>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</si>
  <si>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</si>
  <si>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</si>
  <si>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</si>
  <si>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</si>
  <si>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</si>
  <si>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</si>
  <si>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</si>
  <si>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</si>
  <si>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</si>
  <si>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</si>
  <si>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</si>
  <si>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</si>
  <si>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</si>
  <si>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</si>
  <si>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</si>
  <si>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</si>
  <si>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</si>
  <si>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</si>
  <si>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</si>
  <si>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</si>
  <si>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</si>
  <si>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</si>
  <si>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</si>
  <si>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</si>
  <si>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</si>
  <si>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</si>
  <si>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</si>
  <si>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</si>
  <si>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</si>
  <si>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</si>
  <si>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</si>
  <si>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</si>
  <si>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</si>
  <si>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</si>
  <si>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</si>
  <si>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</si>
  <si>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</si>
  <si>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</si>
  <si>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</si>
  <si>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</si>
  <si>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</si>
  <si>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</si>
  <si>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</si>
  <si>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</si>
  <si>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</si>
  <si>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</si>
  <si>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</si>
  <si>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</si>
  <si>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</si>
  <si>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</si>
  <si>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</si>
  <si>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</si>
  <si>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</si>
  <si>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</si>
  <si>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</si>
  <si>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</si>
  <si>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</si>
  <si>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</si>
  <si>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</si>
  <si>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</si>
  <si>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</si>
  <si>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</si>
  <si>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</si>
  <si>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</si>
  <si>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</si>
  <si>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</si>
  <si>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</si>
  <si>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</si>
  <si>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</si>
  <si>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</si>
  <si>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</si>
  <si>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</si>
  <si>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</si>
  <si>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</si>
  <si>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</si>
  <si>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</si>
  <si>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</si>
  <si>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</si>
  <si>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</si>
  <si>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</si>
  <si>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</si>
  <si>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</si>
  <si>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</si>
  <si>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</si>
  <si>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</si>
  <si>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</si>
  <si>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</si>
  <si>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</si>
  <si>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</si>
  <si>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</si>
  <si>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</si>
  <si>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</si>
  <si>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</si>
  <si>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</si>
  <si>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</si>
  <si>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</si>
  <si>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</si>
  <si>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</si>
  <si>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</si>
  <si>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</si>
  <si>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</si>
  <si>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</si>
  <si>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</si>
  <si>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</si>
  <si>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</si>
  <si>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</si>
  <si>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</si>
  <si>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</si>
  <si>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</si>
  <si>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</si>
  <si>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</si>
  <si>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</si>
  <si>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</si>
  <si>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</si>
  <si>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</si>
  <si>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</si>
  <si>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</si>
  <si>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</si>
  <si>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</si>
  <si>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</si>
  <si>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</si>
  <si>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</si>
  <si>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</si>
  <si>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</si>
  <si>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</si>
  <si>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</si>
  <si>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</si>
  <si>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</si>
  <si>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</si>
  <si>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</si>
  <si>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</si>
  <si>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</si>
  <si>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</si>
  <si>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</si>
  <si>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</si>
  <si>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</si>
  <si>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</si>
  <si>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</si>
  <si>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</si>
  <si>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</si>
  <si>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</si>
  <si>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</si>
  <si>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</si>
  <si>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</si>
  <si>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</si>
  <si>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</si>
  <si>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</si>
  <si>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</si>
  <si>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</si>
  <si>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</si>
  <si>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</si>
  <si>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</si>
  <si>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</si>
  <si>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</si>
  <si>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</si>
  <si>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</si>
  <si>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</si>
  <si>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</si>
  <si>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</si>
  <si>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</si>
  <si>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</si>
  <si>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</si>
  <si>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</si>
  <si>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</si>
  <si>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</si>
  <si>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</si>
  <si>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</si>
  <si>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</si>
  <si>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</si>
  <si>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</si>
  <si>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</si>
  <si>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</si>
  <si>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</si>
  <si>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</si>
  <si>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</si>
  <si>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</si>
  <si>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</si>
  <si>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</si>
  <si>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</si>
  <si>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</si>
  <si>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</si>
  <si>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</si>
  <si>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</si>
  <si>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</si>
  <si>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</si>
  <si>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</si>
  <si>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</si>
  <si>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</si>
  <si>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</si>
  <si>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</si>
  <si>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</si>
  <si>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</si>
  <si>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</si>
  <si>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</si>
  <si>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</si>
  <si>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</si>
  <si>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</si>
  <si>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</si>
  <si>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</si>
  <si>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</si>
  <si>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</si>
  <si>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</si>
  <si>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</si>
  <si>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</si>
  <si>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</si>
  <si>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</si>
  <si>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</si>
  <si>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</si>
  <si>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</si>
  <si>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</si>
  <si>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</si>
  <si>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</si>
  <si>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</si>
  <si>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</si>
  <si>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</si>
  <si>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</si>
  <si>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</si>
  <si>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</si>
  <si>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</si>
  <si>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</si>
  <si>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</si>
  <si>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</si>
  <si>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</si>
  <si>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</si>
  <si>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</si>
  <si>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</si>
  <si>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</si>
  <si>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</si>
  <si>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</si>
  <si>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</si>
  <si>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</si>
  <si>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</si>
  <si>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</si>
  <si>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</si>
  <si>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</si>
  <si>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</si>
  <si>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</si>
  <si>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</si>
  <si>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</si>
  <si>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</si>
  <si>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</si>
  <si>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</si>
  <si>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</si>
  <si>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</si>
  <si>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</si>
  <si>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</si>
  <si>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</si>
  <si>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</si>
  <si>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</si>
  <si>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</si>
  <si>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</si>
  <si>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</si>
  <si>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</si>
  <si>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</si>
  <si>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</si>
  <si>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</si>
  <si>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</si>
  <si>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</si>
  <si>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</si>
  <si>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</si>
  <si>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</si>
  <si>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</si>
  <si>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</si>
  <si>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</si>
  <si>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</si>
  <si>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</si>
  <si>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</si>
  <si>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</si>
  <si>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</si>
  <si>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</si>
  <si>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</si>
  <si>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</si>
  <si>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</si>
  <si>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</si>
  <si>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</si>
  <si>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</si>
  <si>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</si>
  <si>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</si>
  <si>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</si>
  <si>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</si>
  <si>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</si>
  <si>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</si>
  <si>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</si>
  <si>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</si>
  <si>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</si>
  <si>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</si>
  <si>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</si>
  <si>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</si>
  <si>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</si>
  <si>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</si>
  <si>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</si>
  <si>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</si>
  <si>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</si>
  <si>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</si>
  <si>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</si>
  <si>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</si>
  <si>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</si>
  <si>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</si>
  <si>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</si>
  <si>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</si>
  <si>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</si>
  <si>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</si>
  <si>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</si>
  <si>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</si>
  <si>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</si>
  <si>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</si>
  <si>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</si>
  <si>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</si>
  <si>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</si>
  <si>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</si>
  <si>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</si>
  <si>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</si>
  <si>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</si>
  <si>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</si>
  <si>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</si>
  <si>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</si>
  <si>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</si>
  <si>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</si>
  <si>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</si>
  <si>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</si>
  <si>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</si>
  <si>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</si>
  <si>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</si>
  <si>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</si>
  <si>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</si>
  <si>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</si>
  <si>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</si>
  <si>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</si>
  <si>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</si>
  <si>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</si>
  <si>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</si>
  <si>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</si>
  <si>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</si>
  <si>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</si>
  <si>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</si>
  <si>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</si>
  <si>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</si>
  <si>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</si>
  <si>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</si>
  <si>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</si>
  <si>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</si>
  <si>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</si>
  <si>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</si>
  <si>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</si>
  <si>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</si>
  <si>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</si>
  <si>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</si>
  <si>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</si>
  <si>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</si>
  <si>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</si>
  <si>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</si>
  <si>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</si>
  <si>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</si>
  <si>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</si>
  <si>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</si>
  <si>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</si>
  <si>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</si>
  <si>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</si>
  <si>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</si>
  <si>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</si>
  <si>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</si>
  <si>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</si>
  <si>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</si>
  <si>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</si>
  <si>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</si>
  <si>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</si>
  <si>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</si>
  <si>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</si>
  <si>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</si>
  <si>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</si>
  <si>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</si>
  <si>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</si>
  <si>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</si>
  <si>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</si>
  <si>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</si>
  <si>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</si>
  <si>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</si>
  <si>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</si>
  <si>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</si>
  <si>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</si>
  <si>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</si>
  <si>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</si>
  <si>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</si>
  <si>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</si>
  <si>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</si>
  <si>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</si>
  <si>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</si>
  <si>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</si>
  <si>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</si>
  <si>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</si>
  <si>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</si>
  <si>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</si>
  <si>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</si>
  <si>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</si>
  <si>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</si>
  <si>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</si>
  <si>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</si>
  <si>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</si>
  <si>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</si>
  <si>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</si>
  <si>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</si>
  <si>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</si>
  <si>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</si>
  <si>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</si>
  <si>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</si>
  <si>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</si>
  <si>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</si>
  <si>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</si>
  <si>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</si>
  <si>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</si>
  <si>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</si>
  <si>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</si>
  <si>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</si>
  <si>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</si>
  <si>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</si>
  <si>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</si>
  <si>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</si>
  <si>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</si>
  <si>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</si>
  <si>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</si>
  <si>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</si>
  <si>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</si>
  <si>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</si>
  <si>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</si>
  <si>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</si>
  <si>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</si>
  <si>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</si>
  <si>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</si>
  <si>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</si>
  <si>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</si>
  <si>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</si>
  <si>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</si>
  <si>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</si>
  <si>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</si>
  <si>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</si>
  <si>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</si>
  <si>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</si>
  <si>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</si>
  <si>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</si>
  <si>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</si>
  <si>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</si>
  <si>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</si>
  <si>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</si>
  <si>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</si>
  <si>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</si>
  <si>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</si>
  <si>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</si>
  <si>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</si>
  <si>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</si>
  <si>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</si>
  <si>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</si>
  <si>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</si>
  <si>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</si>
  <si>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</si>
  <si>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</si>
  <si>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</si>
  <si>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</si>
  <si>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</si>
  <si>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</si>
  <si>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</si>
  <si>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</si>
  <si>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</si>
  <si>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</si>
  <si>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</si>
  <si>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</si>
  <si>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</si>
  <si>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</si>
  <si>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</si>
  <si>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</si>
  <si>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</si>
  <si>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</si>
  <si>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</si>
  <si>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</si>
  <si>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</si>
  <si>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</si>
  <si>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</si>
  <si>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</si>
  <si>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</si>
  <si>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</si>
  <si>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</si>
  <si>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</si>
  <si>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</si>
  <si>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</si>
  <si>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</si>
  <si>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</si>
  <si>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</si>
  <si>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</si>
  <si>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</si>
  <si>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</si>
  <si>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</si>
  <si>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</si>
  <si>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</si>
  <si>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</si>
  <si>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</si>
  <si>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</si>
  <si>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</si>
  <si>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</si>
  <si>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</si>
  <si>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</si>
  <si>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</si>
  <si>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</si>
  <si>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</si>
  <si>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</si>
  <si>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</si>
  <si>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</si>
  <si>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</si>
  <si>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</si>
  <si>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</si>
  <si>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</si>
  <si>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</si>
  <si>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</si>
  <si>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</si>
  <si>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</si>
  <si>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</si>
  <si>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</si>
  <si>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</si>
  <si>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</si>
  <si>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</si>
  <si>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</si>
  <si>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</si>
  <si>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</si>
  <si>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</si>
  <si>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</si>
  <si>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</si>
  <si>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</si>
  <si>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</si>
  <si>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</si>
  <si>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</si>
  <si>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</si>
  <si>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</si>
  <si>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</si>
  <si>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</si>
  <si>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</si>
  <si>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</si>
  <si>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</si>
  <si>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</si>
  <si>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</si>
  <si>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</si>
  <si>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</si>
  <si>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</si>
  <si>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</si>
  <si>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</si>
  <si>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</si>
  <si>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</si>
  <si>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</si>
  <si>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</si>
  <si>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</si>
  <si>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</si>
  <si>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</si>
  <si>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</si>
  <si>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</si>
  <si>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</si>
  <si>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</si>
  <si>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</si>
  <si>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</si>
  <si>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</si>
  <si>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</si>
  <si>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</si>
  <si>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</si>
  <si>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</si>
  <si>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</si>
  <si>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</si>
  <si>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</si>
  <si>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</si>
  <si>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</si>
  <si>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</si>
  <si>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</si>
  <si>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</si>
  <si>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</si>
  <si>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</si>
  <si>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</si>
  <si>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</si>
  <si>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</si>
  <si>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</si>
  <si>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</si>
  <si>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</si>
  <si>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</si>
  <si>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</si>
  <si>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</si>
  <si>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</si>
  <si>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</si>
  <si>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</si>
  <si>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</si>
  <si>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</si>
  <si>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</si>
  <si>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</si>
  <si>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</si>
  <si>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</si>
  <si>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</si>
  <si>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</si>
  <si>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</si>
  <si>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</si>
  <si>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</si>
  <si>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</si>
  <si>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</si>
  <si>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</si>
  <si>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</si>
  <si>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</si>
  <si>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</si>
  <si>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</si>
  <si>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</si>
  <si>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</si>
  <si>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</si>
  <si>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</si>
  <si>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</si>
  <si>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</si>
  <si>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</si>
  <si>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</si>
  <si>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</si>
  <si>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</si>
  <si>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</si>
  <si>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</si>
  <si>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</si>
  <si>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</si>
  <si>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</si>
  <si>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</si>
  <si>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</si>
  <si>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</si>
  <si>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</si>
  <si>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</si>
  <si>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</si>
  <si>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</si>
  <si>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</si>
  <si>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</si>
  <si>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</si>
  <si>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</si>
  <si>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</si>
  <si>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</si>
  <si>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</si>
  <si>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</si>
  <si>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</si>
  <si>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</si>
  <si>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</si>
  <si>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</si>
  <si>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</si>
  <si>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</si>
  <si>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</si>
  <si>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</si>
  <si>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</si>
  <si>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</si>
  <si>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</si>
  <si>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</si>
  <si>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</si>
  <si>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</si>
  <si>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</si>
  <si>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</si>
  <si>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</si>
  <si>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</si>
  <si>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</si>
  <si>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</si>
  <si>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</si>
  <si>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</si>
  <si>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</si>
  <si>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</si>
  <si>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</si>
  <si>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</si>
  <si>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</si>
  <si>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</si>
  <si>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</si>
  <si>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</si>
  <si>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</si>
  <si>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</si>
  <si>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</si>
  <si>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</si>
  <si>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</si>
  <si>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</si>
  <si>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</si>
  <si>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</si>
  <si>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</si>
  <si>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</si>
  <si>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</si>
  <si>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</si>
  <si>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</si>
  <si>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</si>
  <si>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</si>
  <si>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</si>
  <si>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</si>
  <si>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</si>
  <si>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</si>
  <si>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</si>
  <si>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</si>
  <si>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</si>
  <si>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</si>
  <si>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</si>
  <si>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</si>
  <si>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</si>
  <si>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</si>
  <si>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</si>
  <si>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</si>
  <si>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</si>
  <si>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</si>
  <si>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</si>
  <si>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</si>
  <si>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</si>
  <si>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</si>
  <si>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</si>
  <si>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</si>
  <si>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</si>
  <si>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</si>
  <si>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</si>
  <si>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</si>
  <si>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</si>
  <si>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</si>
  <si>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</si>
  <si>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</si>
  <si>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</si>
  <si>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</si>
  <si>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</si>
  <si>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</si>
  <si>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</si>
  <si>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</si>
  <si>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</si>
  <si>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</si>
  <si>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</si>
  <si>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</si>
  <si>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</si>
  <si>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</si>
  <si>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</si>
  <si>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</si>
  <si>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</si>
  <si>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</si>
  <si>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</si>
  <si>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</si>
  <si>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</si>
  <si>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</si>
  <si>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</si>
  <si>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</si>
  <si>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</si>
  <si>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</si>
  <si>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</si>
  <si>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</si>
  <si>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</si>
  <si>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</si>
  <si>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</si>
  <si>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</si>
  <si>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</si>
  <si>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</si>
  <si>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</si>
  <si>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</si>
  <si>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</si>
  <si>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</si>
  <si>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</si>
  <si>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</si>
  <si>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</si>
  <si>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</si>
  <si>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</si>
  <si>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</si>
  <si>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</si>
  <si>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</si>
  <si>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</si>
  <si>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</si>
  <si>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</si>
  <si>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</si>
  <si>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</si>
  <si>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</si>
  <si>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</si>
  <si>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</si>
  <si>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</si>
  <si>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</si>
  <si>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</si>
  <si>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</si>
  <si>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</si>
  <si>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</si>
  <si>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</si>
  <si>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</si>
  <si>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</si>
  <si>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</si>
  <si>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</si>
  <si>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</si>
  <si>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</si>
  <si>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</si>
  <si>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</si>
  <si>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</si>
  <si>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</si>
  <si>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</si>
  <si>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</si>
  <si>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</si>
  <si>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</si>
  <si>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</si>
  <si>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</si>
  <si>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</si>
  <si>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</si>
  <si>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</si>
  <si>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</si>
  <si>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</si>
  <si>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</si>
  <si>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</si>
  <si>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</si>
  <si>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</si>
  <si>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</si>
  <si>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</si>
  <si>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</si>
  <si>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</si>
  <si>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</si>
  <si>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</si>
  <si>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</si>
  <si>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</si>
  <si>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</si>
  <si>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</si>
  <si>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</si>
  <si>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</si>
  <si>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</si>
  <si>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</si>
  <si>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</si>
  <si>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</si>
  <si>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</si>
  <si>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</si>
  <si>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</si>
  <si>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</si>
  <si>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</si>
  <si>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</si>
  <si>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</si>
  <si>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</si>
  <si>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</si>
  <si>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</si>
  <si>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</si>
  <si>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</si>
  <si>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</si>
  <si>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</si>
  <si>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</si>
  <si>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</si>
  <si>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</si>
  <si>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</si>
  <si>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</si>
  <si>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</si>
  <si>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</si>
  <si>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</si>
  <si>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</si>
  <si>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</si>
  <si>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</si>
  <si>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</si>
  <si>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</si>
  <si>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</si>
  <si>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</si>
  <si>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</si>
  <si>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</si>
  <si>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</si>
  <si>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</si>
  <si>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</si>
  <si>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</si>
  <si>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</si>
  <si>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</si>
  <si>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</si>
  <si>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</si>
  <si>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</si>
  <si>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</si>
  <si>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</si>
  <si>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</si>
  <si>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</si>
  <si>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</si>
  <si>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</si>
  <si>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</si>
  <si>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</si>
  <si>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</si>
  <si>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</si>
  <si>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</si>
  <si>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</si>
  <si>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</si>
  <si>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</si>
  <si>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</si>
  <si>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</si>
  <si>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</si>
  <si>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</si>
  <si>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</si>
  <si>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</si>
  <si>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</si>
  <si>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</si>
  <si>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</si>
  <si>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</si>
  <si>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</si>
  <si>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</si>
  <si>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</si>
  <si>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</si>
  <si>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</si>
  <si>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</si>
  <si>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</si>
  <si>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</si>
  <si>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</si>
  <si>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</si>
  <si>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</si>
  <si>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</si>
  <si>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</si>
  <si>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</si>
  <si>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</si>
  <si>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</si>
  <si>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</si>
  <si>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</si>
  <si>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</si>
  <si>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</si>
  <si>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</si>
  <si>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</si>
  <si>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</si>
  <si>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</si>
  <si>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</si>
  <si>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</si>
  <si>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</si>
  <si>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</si>
  <si>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</si>
  <si>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</si>
  <si>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</si>
  <si>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</si>
  <si>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</si>
  <si>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</si>
  <si>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</si>
  <si>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</si>
  <si>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</si>
  <si>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</si>
  <si>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</si>
  <si>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</si>
  <si>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</si>
  <si>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</si>
  <si>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</si>
  <si>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</si>
  <si>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</si>
  <si>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</si>
  <si>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</si>
  <si>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</si>
  <si>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</si>
  <si>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</si>
  <si>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</si>
  <si>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</si>
  <si>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</si>
  <si>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</si>
  <si>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</si>
  <si>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</si>
  <si>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</si>
  <si>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</si>
  <si>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</si>
  <si>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</si>
  <si>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</si>
  <si>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</si>
  <si>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</si>
  <si>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</si>
  <si>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</si>
  <si>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</si>
  <si>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</si>
  <si>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</si>
  <si>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</si>
  <si>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</si>
  <si>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</si>
  <si>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</si>
  <si>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</si>
  <si>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</si>
  <si>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</si>
  <si>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</si>
  <si>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</si>
  <si>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</si>
  <si>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</si>
  <si>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</si>
  <si>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</si>
  <si>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</si>
  <si>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</si>
  <si>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</si>
  <si>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</si>
  <si>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</si>
  <si>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</si>
  <si>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</si>
  <si>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</si>
  <si>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</si>
  <si>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</si>
  <si>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</si>
  <si>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</si>
  <si>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</si>
  <si>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</si>
  <si>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</si>
  <si>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</si>
  <si>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</si>
  <si>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</si>
  <si>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</si>
  <si>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</si>
  <si>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</si>
  <si>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</si>
  <si>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</si>
  <si>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</si>
  <si>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</si>
  <si>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</si>
  <si>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</si>
  <si>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</si>
  <si>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</si>
  <si>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</si>
  <si>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</si>
  <si>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</si>
  <si>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</si>
  <si>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</si>
  <si>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</si>
  <si>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</si>
  <si>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</si>
  <si>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</si>
  <si>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</si>
  <si>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</si>
  <si>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</si>
  <si>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</si>
  <si>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</si>
  <si>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</si>
  <si>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</si>
  <si>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</si>
  <si>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</si>
  <si>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</si>
  <si>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</si>
  <si>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</si>
  <si>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</si>
  <si>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</si>
  <si>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</si>
  <si>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</si>
  <si>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</si>
  <si>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</si>
  <si>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</si>
  <si>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</si>
  <si>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</si>
  <si>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</si>
  <si>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</si>
  <si>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</si>
  <si>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</si>
  <si>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</si>
  <si>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</si>
  <si>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</si>
  <si>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</si>
  <si>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</si>
  <si>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</si>
  <si>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</si>
  <si>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</si>
  <si>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</si>
  <si>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</si>
  <si>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</si>
  <si>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</si>
  <si>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</si>
  <si>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</si>
  <si>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</si>
  <si>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</si>
  <si>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</si>
  <si>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</si>
  <si>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</si>
  <si>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</si>
  <si>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</si>
  <si>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</si>
  <si>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</si>
  <si>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</si>
  <si>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</si>
  <si>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</si>
  <si>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</si>
  <si>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</si>
  <si>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</si>
  <si>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</si>
  <si>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</si>
  <si>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</si>
  <si>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</si>
  <si>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</si>
  <si>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</si>
  <si>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</si>
  <si>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</si>
  <si>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</si>
  <si>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</si>
  <si>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</si>
  <si>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</si>
  <si>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</si>
  <si>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</si>
  <si>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</si>
  <si>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</si>
  <si>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</si>
  <si>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</si>
  <si>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</si>
  <si>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</si>
  <si>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</si>
  <si>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</si>
  <si>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</si>
  <si>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</si>
  <si>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</si>
  <si>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</si>
  <si>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</si>
  <si>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</si>
  <si>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</si>
  <si>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</si>
  <si>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</si>
  <si>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</si>
  <si>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</si>
  <si>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</si>
  <si>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</si>
  <si>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</si>
  <si>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</si>
  <si>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</si>
  <si>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</si>
  <si>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</si>
  <si>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</si>
  <si>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</si>
  <si>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</si>
  <si>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</si>
  <si>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</si>
  <si>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</si>
  <si>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</si>
  <si>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</si>
  <si>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</si>
  <si>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</si>
  <si>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</si>
  <si>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</si>
  <si>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</si>
  <si>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</si>
  <si>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</si>
  <si>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</si>
  <si>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</si>
  <si>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</si>
  <si>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</si>
  <si>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</si>
  <si>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</si>
  <si>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</si>
  <si>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</si>
  <si>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</si>
  <si>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</si>
  <si>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</si>
  <si>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</si>
  <si>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</si>
  <si>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</si>
  <si>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</si>
  <si>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</si>
  <si>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</si>
  <si>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</si>
  <si>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</si>
  <si>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</si>
  <si>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</si>
  <si>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</si>
  <si>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</si>
  <si>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</si>
  <si>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</si>
  <si>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</si>
  <si>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</si>
  <si>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</si>
  <si>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</si>
  <si>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</si>
  <si>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</si>
  <si>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</si>
  <si>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</si>
  <si>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</si>
  <si>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</si>
  <si>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</si>
  <si>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</si>
  <si>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</si>
  <si>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</si>
  <si>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</si>
  <si>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</si>
  <si>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</si>
  <si>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</si>
  <si>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</si>
  <si>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</si>
  <si>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</si>
  <si>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</si>
  <si>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</si>
  <si>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</si>
  <si>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</si>
  <si>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</si>
  <si>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</si>
  <si>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</si>
  <si>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</si>
  <si>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</si>
  <si>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</si>
  <si>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</si>
  <si>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</si>
  <si>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</si>
  <si>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</si>
  <si>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</si>
  <si>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</si>
  <si>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</si>
  <si>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</si>
  <si>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</si>
  <si>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</si>
  <si>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</si>
  <si>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</si>
  <si>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</si>
  <si>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</si>
  <si>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</si>
  <si>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</si>
  <si>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</si>
  <si>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</si>
  <si>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</si>
  <si>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</si>
  <si>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</si>
  <si>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</si>
  <si>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</si>
  <si>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</si>
  <si>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</si>
  <si>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</si>
  <si>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</si>
  <si>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</si>
  <si>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</si>
  <si>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</si>
  <si>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</si>
  <si>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</si>
  <si>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</si>
  <si>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</si>
  <si>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</si>
  <si>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</si>
  <si>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</si>
  <si>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</si>
  <si>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</si>
  <si>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</si>
  <si>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</si>
  <si>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</si>
  <si>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</si>
  <si>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</si>
  <si>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</si>
  <si>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</si>
  <si>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</si>
  <si>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</si>
  <si>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</si>
  <si>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</si>
  <si>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</si>
  <si>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</si>
  <si>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</si>
  <si>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</si>
  <si>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</si>
  <si>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</si>
  <si>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</si>
  <si>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</si>
  <si>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</si>
  <si>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</si>
  <si>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</si>
  <si>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</si>
  <si>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</si>
  <si>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</si>
  <si>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</si>
  <si>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</si>
  <si>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</si>
  <si>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</si>
  <si>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</si>
  <si>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</si>
  <si>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</si>
  <si>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</si>
  <si>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</si>
  <si>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</si>
  <si>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</si>
  <si>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</si>
  <si>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</si>
  <si>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</si>
  <si>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</si>
  <si>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</si>
  <si>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</si>
  <si>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</si>
  <si>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</si>
  <si>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</si>
  <si>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</si>
  <si>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</si>
  <si>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</si>
  <si>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</si>
  <si>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</si>
  <si>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</si>
  <si>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</si>
  <si>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</si>
  <si>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</si>
  <si>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</si>
  <si>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</si>
  <si>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</si>
  <si>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</si>
  <si>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</si>
  <si>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</si>
  <si>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</si>
  <si>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</si>
  <si>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</si>
  <si>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</si>
  <si>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</si>
  <si>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</si>
  <si>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</si>
  <si>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</si>
  <si>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</si>
  <si>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</si>
  <si>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</si>
  <si>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</si>
  <si>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</si>
  <si>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</si>
  <si>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</si>
  <si>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</si>
  <si>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</si>
  <si>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</si>
  <si>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</si>
  <si>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</si>
  <si>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</si>
  <si>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</si>
  <si>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</si>
  <si>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</si>
  <si>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</si>
  <si>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</si>
  <si>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</si>
  <si>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</si>
  <si>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</si>
  <si>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</si>
  <si>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</si>
  <si>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</si>
  <si>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</si>
  <si>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</si>
  <si>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</si>
  <si>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</si>
  <si>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</si>
  <si>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</si>
  <si>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</si>
  <si>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</si>
  <si>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</si>
  <si>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</si>
  <si>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</si>
  <si>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</si>
  <si>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</si>
  <si>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</si>
  <si>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</si>
  <si>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</si>
  <si>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</si>
  <si>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</si>
  <si>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</si>
  <si>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</si>
  <si>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</si>
  <si>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</si>
  <si>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</si>
  <si>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</si>
  <si>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</si>
  <si>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</si>
  <si>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</si>
  <si>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</si>
  <si>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</si>
  <si>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</si>
  <si>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</si>
  <si>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</si>
  <si>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</si>
  <si>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</si>
  <si>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</si>
  <si>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</si>
  <si>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</si>
  <si>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</si>
  <si>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</si>
  <si>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</si>
  <si>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</si>
  <si>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</si>
  <si>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</si>
  <si>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</si>
  <si>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</si>
  <si>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</si>
  <si>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</si>
  <si>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</si>
  <si>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</si>
  <si>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</si>
  <si>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</si>
  <si>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</si>
  <si>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</si>
  <si>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</si>
  <si>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</si>
  <si>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</si>
  <si>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</si>
  <si>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</si>
  <si>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</si>
  <si>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</si>
  <si>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</si>
  <si>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</si>
  <si>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</si>
  <si>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</si>
  <si>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</si>
  <si>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</si>
  <si>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</si>
  <si>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</si>
  <si>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</si>
  <si>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</si>
  <si>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</si>
  <si>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</si>
  <si>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</si>
  <si>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</si>
  <si>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</si>
  <si>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</si>
  <si>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</si>
  <si>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</si>
  <si>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</si>
  <si>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</si>
  <si>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</si>
  <si>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</si>
  <si>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</si>
  <si>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</si>
  <si>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</si>
  <si>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</si>
  <si>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</si>
  <si>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</si>
  <si>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</si>
  <si>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</si>
  <si>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</si>
  <si>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</si>
  <si>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</si>
  <si>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</si>
  <si>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</si>
  <si>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</si>
  <si>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</si>
  <si>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</si>
  <si>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</si>
  <si>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</si>
  <si>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</si>
  <si>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</si>
  <si>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</si>
  <si>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</si>
  <si>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</si>
  <si>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</si>
  <si>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</si>
  <si>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</si>
  <si>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</si>
  <si>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</si>
  <si>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</si>
  <si>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</si>
  <si>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</si>
  <si>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</si>
  <si>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</si>
  <si>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</si>
  <si>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</si>
  <si>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</si>
  <si>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</si>
  <si>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</si>
  <si>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</si>
  <si>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</si>
  <si>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</si>
  <si>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</si>
  <si>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</si>
  <si>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</si>
  <si>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</si>
  <si>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</si>
  <si>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</si>
  <si>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</si>
  <si>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</si>
  <si>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</si>
  <si>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</si>
  <si>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</si>
  <si>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</si>
  <si>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</si>
  <si>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</si>
  <si>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</si>
  <si>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</si>
  <si>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</si>
  <si>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</si>
  <si>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</si>
  <si>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</si>
  <si>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</si>
  <si>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</si>
  <si>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</si>
  <si>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</si>
  <si>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</si>
  <si>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</si>
  <si>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</si>
  <si>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</si>
  <si>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</si>
  <si>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</si>
  <si>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</si>
  <si>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</si>
  <si>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</si>
  <si>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</si>
  <si>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</si>
  <si>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</si>
  <si>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</si>
  <si>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</si>
  <si>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</si>
  <si>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</si>
  <si>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</si>
  <si>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</si>
  <si>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</si>
  <si>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</si>
  <si>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</si>
  <si>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</si>
  <si>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</si>
  <si>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</si>
  <si>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</si>
  <si>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</si>
  <si>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</si>
  <si>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</si>
  <si>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</si>
  <si>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</si>
  <si>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</si>
  <si>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</si>
  <si>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</si>
  <si>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</si>
  <si>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</si>
  <si>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</si>
  <si>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</si>
  <si>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</si>
  <si>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</si>
  <si>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</si>
  <si>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</si>
  <si>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</si>
  <si>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</si>
  <si>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</si>
  <si>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</si>
  <si>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</si>
  <si>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</si>
  <si>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</si>
  <si>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</si>
  <si>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</si>
  <si>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</si>
  <si>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</si>
  <si>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</si>
  <si>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</si>
  <si>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</si>
  <si>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</si>
  <si>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</si>
  <si>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</si>
  <si>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</si>
  <si>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</si>
  <si>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</si>
  <si>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</si>
  <si>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</si>
  <si>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</si>
  <si>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</si>
  <si>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</si>
  <si>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</si>
  <si>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</si>
  <si>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</si>
  <si>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</si>
  <si>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</si>
  <si>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</si>
  <si>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</si>
  <si>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</si>
  <si>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</si>
  <si>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</si>
  <si>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</si>
  <si>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</si>
  <si>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</si>
  <si>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</si>
  <si>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</si>
  <si>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</si>
  <si>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</si>
  <si>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</si>
  <si>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</si>
  <si>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</si>
  <si>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</si>
  <si>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</si>
  <si>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</si>
  <si>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</si>
  <si>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</si>
  <si>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</si>
  <si>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</si>
  <si>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</si>
  <si>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</si>
  <si>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</si>
  <si>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</si>
  <si>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</si>
  <si>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</si>
  <si>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</si>
  <si>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</si>
  <si>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</si>
  <si>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</si>
  <si>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</si>
  <si>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</si>
  <si>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</si>
  <si>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</si>
  <si>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</si>
  <si>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</si>
  <si>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</si>
  <si>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</si>
  <si>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</si>
  <si>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</si>
  <si>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</si>
  <si>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</si>
  <si>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</si>
  <si>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</si>
  <si>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</si>
  <si>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</si>
  <si>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</si>
  <si>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</si>
  <si>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</si>
  <si>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</si>
  <si>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</si>
  <si>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</si>
  <si>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</si>
  <si>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</si>
  <si>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</si>
  <si>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</si>
  <si>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</si>
  <si>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</si>
  <si>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</si>
  <si>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</si>
  <si>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</si>
  <si>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</si>
  <si>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</si>
  <si>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</si>
  <si>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</si>
  <si>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</si>
  <si>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</si>
  <si>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</si>
  <si>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</si>
  <si>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</si>
  <si>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</si>
  <si>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</si>
  <si>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</si>
  <si>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</si>
  <si>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</si>
  <si>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</si>
  <si>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</si>
  <si>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</si>
  <si>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</si>
  <si>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</si>
  <si>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</si>
  <si>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</si>
  <si>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</si>
  <si>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</si>
  <si>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</si>
  <si>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</si>
  <si>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</si>
  <si>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</si>
  <si>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</si>
  <si>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</si>
  <si>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</si>
  <si>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</si>
  <si>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</si>
  <si>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</si>
  <si>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</si>
  <si>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</si>
  <si>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</si>
  <si>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</si>
  <si>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</si>
  <si>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</si>
  <si>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</si>
  <si>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</si>
  <si>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</si>
  <si>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</si>
  <si>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</si>
  <si>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</si>
  <si>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</si>
  <si>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</si>
  <si>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</si>
  <si>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</si>
  <si>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</si>
  <si>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</si>
  <si>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</si>
  <si>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</si>
  <si>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</si>
  <si>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</si>
  <si>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</si>
  <si>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</si>
  <si>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</si>
  <si>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</si>
  <si>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</si>
  <si>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</si>
  <si>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</si>
  <si>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</si>
  <si>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</si>
  <si>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</si>
  <si>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</si>
  <si>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</si>
  <si>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</si>
  <si>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</si>
  <si>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</si>
  <si>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</si>
  <si>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</si>
  <si>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</si>
  <si>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</si>
  <si>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</si>
  <si>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</si>
  <si>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</si>
  <si>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</si>
  <si>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</si>
  <si>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</si>
  <si>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</si>
  <si>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</si>
  <si>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</si>
  <si>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</si>
  <si>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</si>
  <si>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</si>
  <si>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</si>
  <si>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</si>
  <si>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</si>
  <si>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</si>
  <si>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</si>
  <si>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</si>
  <si>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</si>
  <si>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</si>
  <si>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</si>
  <si>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</si>
  <si>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</si>
  <si>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</si>
  <si>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</si>
  <si>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</si>
  <si>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</si>
  <si>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</si>
  <si>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</si>
  <si>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</si>
  <si>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</si>
  <si>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</si>
  <si>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</si>
  <si>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</si>
  <si>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</si>
  <si>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</si>
  <si>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</si>
  <si>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</si>
  <si>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</si>
  <si>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</si>
  <si>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</si>
  <si>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</si>
  <si>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</si>
  <si>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</si>
  <si>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</si>
  <si>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</si>
  <si>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</si>
  <si>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</si>
  <si>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</si>
  <si>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</si>
  <si>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</si>
  <si>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</si>
  <si>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</si>
  <si>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</si>
  <si>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</si>
  <si>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</si>
  <si>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</si>
  <si>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</si>
  <si>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</si>
  <si>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</si>
  <si>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</si>
  <si>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</si>
  <si>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</si>
  <si>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</si>
  <si>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</si>
  <si>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</si>
  <si>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</si>
  <si>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</si>
  <si>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</si>
  <si>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</si>
  <si>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</si>
  <si>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</si>
  <si>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</si>
  <si>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</si>
  <si>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</si>
  <si>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</si>
  <si>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</si>
  <si>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</si>
  <si>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</si>
  <si>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</si>
  <si>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</si>
  <si>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</si>
  <si>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</si>
  <si>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</si>
  <si>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</si>
  <si>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</si>
  <si>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</si>
  <si>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</si>
  <si>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</si>
  <si>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</si>
  <si>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</si>
  <si>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</si>
  <si>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</si>
  <si>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</si>
  <si>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</si>
  <si>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</si>
  <si>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</si>
  <si>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</si>
  <si>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</si>
  <si>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</si>
  <si>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</si>
  <si>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</si>
  <si>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</si>
  <si>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</si>
  <si>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</si>
  <si>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</si>
  <si>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</si>
  <si>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</si>
  <si>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</si>
  <si>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</si>
  <si>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</si>
  <si>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</si>
  <si>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</si>
  <si>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</si>
  <si>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</si>
  <si>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</si>
  <si>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</si>
  <si>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</si>
  <si>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</si>
  <si>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</si>
  <si>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</si>
  <si>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</si>
  <si>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</si>
  <si>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</si>
  <si>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</si>
  <si>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</si>
  <si>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</si>
  <si>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</si>
  <si>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</si>
  <si>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</si>
  <si>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</si>
  <si>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</si>
  <si>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</si>
  <si>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</si>
  <si>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</si>
  <si>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</si>
  <si>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</si>
  <si>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</si>
  <si>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</si>
  <si>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</si>
  <si>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</si>
  <si>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</si>
  <si>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</si>
  <si>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</si>
  <si>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</si>
  <si>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</si>
  <si>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</si>
  <si>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</si>
  <si>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</si>
  <si>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</si>
  <si>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</si>
  <si>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</si>
  <si>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</si>
  <si>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</si>
  <si>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</si>
  <si>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</si>
  <si>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</si>
  <si>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</si>
  <si>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</si>
  <si>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</si>
  <si>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</si>
  <si>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</si>
  <si>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</si>
  <si>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</si>
  <si>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</si>
  <si>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</si>
  <si>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</si>
  <si>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</si>
  <si>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</si>
  <si>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</si>
  <si>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</si>
  <si>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</si>
  <si>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</si>
  <si>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</si>
  <si>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</si>
  <si>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</si>
  <si>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</si>
  <si>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</si>
  <si>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</si>
  <si>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</si>
  <si>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</si>
  <si>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</si>
  <si>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</si>
  <si>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</si>
  <si>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</si>
  <si>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</si>
  <si>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</si>
  <si>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</si>
  <si>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</si>
  <si>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</si>
  <si>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</si>
  <si>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</si>
  <si>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</si>
  <si>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</si>
  <si>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</si>
  <si>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</si>
  <si>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</si>
  <si>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</si>
  <si>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</si>
  <si>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</si>
  <si>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</si>
  <si>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</si>
  <si>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</si>
  <si>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</si>
  <si>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</si>
  <si>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</si>
  <si>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</si>
  <si>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</si>
  <si>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</si>
  <si>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</si>
  <si>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</si>
  <si>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</si>
  <si>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</si>
  <si>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</si>
  <si>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</si>
  <si>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</si>
  <si>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</si>
  <si>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</si>
  <si>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</si>
  <si>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</si>
  <si>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</si>
  <si>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</si>
  <si>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</si>
  <si>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</si>
  <si>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</si>
  <si>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</si>
  <si>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</si>
  <si>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</si>
  <si>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</si>
  <si>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</si>
  <si>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</si>
  <si>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</si>
  <si>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</si>
  <si>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</si>
  <si>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</si>
  <si>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</si>
  <si>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</si>
  <si>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</si>
  <si>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</si>
  <si>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</si>
  <si>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</si>
  <si>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</si>
  <si>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</si>
  <si>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</si>
  <si>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</si>
  <si>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</si>
  <si>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</si>
  <si>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</si>
  <si>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</si>
  <si>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</si>
  <si>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</si>
  <si>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</si>
  <si>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</si>
  <si>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</si>
  <si>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</si>
  <si>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</si>
  <si>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</si>
  <si>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</si>
  <si>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</si>
  <si>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</si>
  <si>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</si>
  <si>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</si>
  <si>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</si>
  <si>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</si>
  <si>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</si>
  <si>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</si>
  <si>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</si>
  <si>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</si>
  <si>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</si>
  <si>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</si>
  <si>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</si>
  <si>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</si>
  <si>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</si>
  <si>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</si>
  <si>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</si>
  <si>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</si>
  <si>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</si>
  <si>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</si>
  <si>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</si>
  <si>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</si>
  <si>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</si>
  <si>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</si>
  <si>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</si>
  <si>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</si>
  <si>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</si>
  <si>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</si>
  <si>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</si>
  <si>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</si>
  <si>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</si>
  <si>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</si>
  <si>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</si>
  <si>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</si>
  <si>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</si>
  <si>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</si>
  <si>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</si>
  <si>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</si>
  <si>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</si>
  <si>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</si>
  <si>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</si>
  <si>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</si>
  <si>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</si>
  <si>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</si>
  <si>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</si>
  <si>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</si>
  <si>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</si>
  <si>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</si>
  <si>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</si>
  <si>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</si>
  <si>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</si>
  <si>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</si>
  <si>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</si>
  <si>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</si>
  <si>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</si>
  <si>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</si>
  <si>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</si>
  <si>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</si>
  <si>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</si>
  <si>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</si>
  <si>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</si>
  <si>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</si>
  <si>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</si>
  <si>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</si>
  <si>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</si>
  <si>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</si>
  <si>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</si>
  <si>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</si>
  <si>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</si>
  <si>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</si>
  <si>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</si>
  <si>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</si>
  <si>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</si>
  <si>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</si>
  <si>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</si>
  <si>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</si>
  <si>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</si>
  <si>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</si>
  <si>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</si>
  <si>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</si>
  <si>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</si>
  <si>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</si>
  <si>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</si>
  <si>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</si>
  <si>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</si>
  <si>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</si>
  <si>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</si>
  <si>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</si>
  <si>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</si>
  <si>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</si>
  <si>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</si>
  <si>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</si>
  <si>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</si>
  <si>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</si>
  <si>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</si>
  <si>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</si>
  <si>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</si>
  <si>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</si>
  <si>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</si>
  <si>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</si>
  <si>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</si>
  <si>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</si>
  <si>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</si>
  <si>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</si>
  <si>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</si>
  <si>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</si>
  <si>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</si>
  <si>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</si>
  <si>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</si>
  <si>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</si>
  <si>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</si>
  <si>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</si>
  <si>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</si>
  <si>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</si>
  <si>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</si>
  <si>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</si>
  <si>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</si>
  <si>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</si>
  <si>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</si>
  <si>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</si>
  <si>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</si>
  <si>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</si>
  <si>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</si>
  <si>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</si>
  <si>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</si>
  <si>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</si>
  <si>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</si>
  <si>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</si>
  <si>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</si>
  <si>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</si>
  <si>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</si>
  <si>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</si>
  <si>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</si>
  <si>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</si>
  <si>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</si>
  <si>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</si>
  <si>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</si>
  <si>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</si>
  <si>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</si>
  <si>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</si>
  <si>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</si>
  <si>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</si>
  <si>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</si>
  <si>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</si>
  <si>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</si>
  <si>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</si>
  <si>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</si>
  <si>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</si>
  <si>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</si>
  <si>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</si>
  <si>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</si>
  <si>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</si>
  <si>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</si>
  <si>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</si>
  <si>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</si>
  <si>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</si>
  <si>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</si>
  <si>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</si>
  <si>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</si>
  <si>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</si>
  <si>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</si>
  <si>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</si>
  <si>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</si>
  <si>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</si>
  <si>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</si>
  <si>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</si>
  <si>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</si>
  <si>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</si>
  <si>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</si>
  <si>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</si>
  <si>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</si>
  <si>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</si>
  <si>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</si>
  <si>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</si>
  <si>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</si>
  <si>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</si>
  <si>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</si>
  <si>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</si>
  <si>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</si>
  <si>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</si>
  <si>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</si>
  <si>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</si>
  <si>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</si>
  <si>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</si>
  <si>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</si>
  <si>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</si>
  <si>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</si>
  <si>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</si>
  <si>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</si>
  <si>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</si>
  <si>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</si>
  <si>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</si>
  <si>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</si>
  <si>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</si>
  <si>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</si>
  <si>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</si>
  <si>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</si>
  <si>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</si>
  <si>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</si>
  <si>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</si>
  <si>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</si>
  <si>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</si>
  <si>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</si>
  <si>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</si>
  <si>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</si>
  <si>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</si>
  <si>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</si>
  <si>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</si>
  <si>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</si>
  <si>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</si>
  <si>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</si>
  <si>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</si>
  <si>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</si>
  <si>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</si>
  <si>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</si>
  <si>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</si>
  <si>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</si>
  <si>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</si>
  <si>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</si>
  <si>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</si>
  <si>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</si>
  <si>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</si>
  <si>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</si>
  <si>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</si>
  <si>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</si>
  <si>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</si>
  <si>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</si>
  <si>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</si>
  <si>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</si>
  <si>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</si>
  <si>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</si>
  <si>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</si>
  <si>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</si>
  <si>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</si>
  <si>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</si>
  <si>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</si>
  <si>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</si>
  <si>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</si>
  <si>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</si>
  <si>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</si>
  <si>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</si>
  <si>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</si>
  <si>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</si>
  <si>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</si>
  <si>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</si>
  <si>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</si>
  <si>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</si>
  <si>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</si>
  <si>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</si>
  <si>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</si>
  <si>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</si>
  <si>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</si>
  <si>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</si>
  <si>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</si>
  <si>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</si>
  <si>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</si>
  <si>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</si>
  <si>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</si>
  <si>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</si>
  <si>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</si>
  <si>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</si>
  <si>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</si>
  <si>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</si>
  <si>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</si>
  <si>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</si>
  <si>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</si>
  <si>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</si>
  <si>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</si>
  <si>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</si>
  <si>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</si>
  <si>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</si>
  <si>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</si>
  <si>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</si>
  <si>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</si>
  <si>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</si>
  <si>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</si>
  <si>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</si>
  <si>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</si>
  <si>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</si>
  <si>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</si>
  <si>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</si>
  <si>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</si>
  <si>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</si>
  <si>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</si>
  <si>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</si>
  <si>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</si>
  <si>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</si>
  <si>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</si>
  <si>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</si>
  <si>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</si>
  <si>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</si>
  <si>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</si>
  <si>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</si>
  <si>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</si>
  <si>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</si>
  <si>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</si>
  <si>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</si>
  <si>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</si>
  <si>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</si>
  <si>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</si>
  <si>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</si>
  <si>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</si>
  <si>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</si>
  <si>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</si>
  <si>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</si>
  <si>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</si>
  <si>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</si>
  <si>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</si>
  <si>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</si>
  <si>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</si>
  <si>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</si>
  <si>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</si>
  <si>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</si>
  <si>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</si>
  <si>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</si>
  <si>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</si>
  <si>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</si>
  <si>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</si>
  <si>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</si>
  <si>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</si>
  <si>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</si>
  <si>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</si>
  <si>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</si>
  <si>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</si>
  <si>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</si>
  <si>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</si>
  <si>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</si>
  <si>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</si>
  <si>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</si>
  <si>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</si>
  <si>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</si>
  <si>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</si>
  <si>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</si>
  <si>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</si>
  <si>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</si>
  <si>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</si>
  <si>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</si>
  <si>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</si>
  <si>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</si>
  <si>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</si>
  <si>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</si>
  <si>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</si>
  <si>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</si>
  <si>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</si>
  <si>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</si>
  <si>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</si>
  <si>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</si>
  <si>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</si>
  <si>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</si>
  <si>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</si>
  <si>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</si>
  <si>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</si>
  <si>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</si>
  <si>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</si>
  <si>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</si>
  <si>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</si>
  <si>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</si>
  <si>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</si>
  <si>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</si>
  <si>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</si>
  <si>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</si>
  <si>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</si>
  <si>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</si>
  <si>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</si>
  <si>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</si>
  <si>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</si>
  <si>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</si>
  <si>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</si>
  <si>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</si>
  <si>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</si>
  <si>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</si>
  <si>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</si>
  <si>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</si>
  <si>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</si>
  <si>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</si>
  <si>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</si>
  <si>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</si>
  <si>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</si>
  <si>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</si>
  <si>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</si>
  <si>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</si>
  <si>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</si>
  <si>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</si>
  <si>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</si>
  <si>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</si>
  <si>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</si>
  <si>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</si>
  <si>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</si>
  <si>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</si>
  <si>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</si>
  <si>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</si>
  <si>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</si>
  <si>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</si>
  <si>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</si>
  <si>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</si>
  <si>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</si>
  <si>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</si>
  <si>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</si>
  <si>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</si>
  <si>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</si>
  <si>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</si>
  <si>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</si>
  <si>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</si>
  <si>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</si>
  <si>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</si>
  <si>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</si>
  <si>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</si>
  <si>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</si>
  <si>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</si>
  <si>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</si>
  <si>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</si>
  <si>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</si>
  <si>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</si>
  <si>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</si>
  <si>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</si>
  <si>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</si>
  <si>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</si>
  <si>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</si>
  <si>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</si>
  <si>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</si>
  <si>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</si>
  <si>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</si>
  <si>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</si>
  <si>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</si>
  <si>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</si>
  <si>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</si>
  <si>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</si>
  <si>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</si>
  <si>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</si>
  <si>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</si>
  <si>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</si>
  <si>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</si>
  <si>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</si>
  <si>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</si>
  <si>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</si>
  <si>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</si>
  <si>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</si>
  <si>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</si>
  <si>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</si>
  <si>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</si>
  <si>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</si>
  <si>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</si>
  <si>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</si>
  <si>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</si>
  <si>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</si>
  <si>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</si>
  <si>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</si>
  <si>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</si>
  <si>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</si>
  <si>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</si>
  <si>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</si>
  <si>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</si>
  <si>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</si>
  <si>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</si>
  <si>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</si>
  <si>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</si>
  <si>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</si>
  <si>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</si>
  <si>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</si>
  <si>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</si>
  <si>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</si>
  <si>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</si>
  <si>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</si>
  <si>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</si>
  <si>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</si>
  <si>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</si>
  <si>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</si>
  <si>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</si>
  <si>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</si>
  <si>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</si>
  <si>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</si>
  <si>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</si>
  <si>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</si>
  <si>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</si>
  <si>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</si>
  <si>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</si>
  <si>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</si>
  <si>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</si>
  <si>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</si>
  <si>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</si>
  <si>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</si>
  <si>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</si>
  <si>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</si>
  <si>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</si>
  <si>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</si>
  <si>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</si>
  <si>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</si>
  <si>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</si>
  <si>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</si>
  <si>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</si>
  <si>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</si>
  <si>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</si>
  <si>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</si>
  <si>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</si>
  <si>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</si>
  <si>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</si>
  <si>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</si>
  <si>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</si>
  <si>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</si>
  <si>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</si>
  <si>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</si>
  <si>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</si>
  <si>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</si>
  <si>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</si>
  <si>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</si>
  <si>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</si>
  <si>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</si>
  <si>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</si>
  <si>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</si>
  <si>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</si>
  <si>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</si>
  <si>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</si>
  <si>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</si>
  <si>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</si>
  <si>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</si>
  <si>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</si>
  <si>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</si>
  <si>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</si>
  <si>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</si>
  <si>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</si>
  <si>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</si>
  <si>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</si>
  <si>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</si>
  <si>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</si>
  <si>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</si>
  <si>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</si>
  <si>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</si>
  <si>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</si>
  <si>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</si>
  <si>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</si>
  <si>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</si>
  <si>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</si>
  <si>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</si>
  <si>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</si>
  <si>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</si>
  <si>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</si>
  <si>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</si>
  <si>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</si>
  <si>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</si>
  <si>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</si>
  <si>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</si>
  <si>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</si>
  <si>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</si>
  <si>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</si>
  <si>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</si>
  <si>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</si>
  <si>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</si>
  <si>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</si>
  <si>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</si>
  <si>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</si>
  <si>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</si>
  <si>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</si>
  <si>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</si>
  <si>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</si>
  <si>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</si>
  <si>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</si>
  <si>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</si>
  <si>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</si>
  <si>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</si>
  <si>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</si>
  <si>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</si>
  <si>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</si>
  <si>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</si>
  <si>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</si>
  <si>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</si>
  <si>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</si>
  <si>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</si>
  <si>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</si>
  <si>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</si>
  <si>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</si>
  <si>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</si>
  <si>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</si>
  <si>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</si>
  <si>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</si>
  <si>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</si>
  <si>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</si>
  <si>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</si>
  <si>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</si>
  <si>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</si>
  <si>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</si>
  <si>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</si>
  <si>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</si>
  <si>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</si>
  <si>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</si>
  <si>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</si>
  <si>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</si>
  <si>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</si>
  <si>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</si>
  <si>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</si>
  <si>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</si>
  <si>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</si>
  <si>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</si>
  <si>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</si>
  <si>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</si>
  <si>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</si>
  <si>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</si>
  <si>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</si>
  <si>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</si>
  <si>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</si>
  <si>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</si>
  <si>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</si>
  <si>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</si>
  <si>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</si>
  <si>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</si>
  <si>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</si>
  <si>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</si>
  <si>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</si>
  <si>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</si>
  <si>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</si>
  <si>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</si>
  <si>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</si>
  <si>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</si>
  <si>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</si>
  <si>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</si>
  <si>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</si>
  <si>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</si>
  <si>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</si>
  <si>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</si>
  <si>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</si>
  <si>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</si>
  <si>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</si>
  <si>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</si>
  <si>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</si>
  <si>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</si>
  <si>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</si>
  <si>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</si>
  <si>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</si>
  <si>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</si>
  <si>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</si>
  <si>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</si>
  <si>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</si>
  <si>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</si>
  <si>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</si>
  <si>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</si>
  <si>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</si>
  <si>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</si>
  <si>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</si>
  <si>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</si>
  <si>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</si>
  <si>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</si>
  <si>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</si>
  <si>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</si>
  <si>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</si>
  <si>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</si>
  <si>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</si>
  <si>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</si>
  <si>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</si>
  <si>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</si>
  <si>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</si>
  <si>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</si>
  <si>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</si>
  <si>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</si>
  <si>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</si>
  <si>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</si>
  <si>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</si>
  <si>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</si>
  <si>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</si>
  <si>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</si>
  <si>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</si>
  <si>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</si>
  <si>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</si>
  <si>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</si>
  <si>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</si>
  <si>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</si>
  <si>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</si>
  <si>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</si>
  <si>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</si>
  <si>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</si>
  <si>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</si>
  <si>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</si>
  <si>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</si>
  <si>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</si>
  <si>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</si>
  <si>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</si>
  <si>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</si>
  <si>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</si>
  <si>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</si>
  <si>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</si>
  <si>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</si>
  <si>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</si>
  <si>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</si>
  <si>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</si>
  <si>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</si>
  <si>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</si>
  <si>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</si>
  <si>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</si>
  <si>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</si>
  <si>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</si>
  <si>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</si>
  <si>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</si>
  <si>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</si>
  <si>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</si>
  <si>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</si>
  <si>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</si>
  <si>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</si>
  <si>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</si>
  <si>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</si>
  <si>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</si>
  <si>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</si>
  <si>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</si>
  <si>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</si>
  <si>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</si>
  <si>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</si>
  <si>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</si>
  <si>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</si>
  <si>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</si>
  <si>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</si>
  <si>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</si>
  <si>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</si>
  <si>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</si>
  <si>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</si>
  <si>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</si>
  <si>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</si>
  <si>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</si>
  <si>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</si>
  <si>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</si>
  <si>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</si>
  <si>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</si>
  <si>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</si>
  <si>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</si>
  <si>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</si>
  <si>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</si>
  <si>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</si>
  <si>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</si>
  <si>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</si>
  <si>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</si>
  <si>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</si>
  <si>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</si>
  <si>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</si>
  <si>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</si>
  <si>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</si>
  <si>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</si>
  <si>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</si>
  <si>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</si>
  <si>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</si>
  <si>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</si>
  <si>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</si>
  <si>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</si>
  <si>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</si>
  <si>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</si>
  <si>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</si>
  <si>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</si>
  <si>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</si>
  <si>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</si>
  <si>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</si>
  <si>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</si>
  <si>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</si>
  <si>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</si>
  <si>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</si>
  <si>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</si>
  <si>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</si>
  <si>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</si>
  <si>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</si>
  <si>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</si>
  <si>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</si>
  <si>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</si>
  <si>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</si>
  <si>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</si>
  <si>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</si>
  <si>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</si>
  <si>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</si>
  <si>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</si>
  <si>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</si>
  <si>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</si>
  <si>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</si>
  <si>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</si>
  <si>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</si>
  <si>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</si>
  <si>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</si>
  <si>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</si>
  <si>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</si>
  <si>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</si>
  <si>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</si>
  <si>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</si>
  <si>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</si>
  <si>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</si>
  <si>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</si>
  <si>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</si>
  <si>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</si>
  <si>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</si>
  <si>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</si>
  <si>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</si>
  <si>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</si>
  <si>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</si>
  <si>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</si>
  <si>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</si>
  <si>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</si>
  <si>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</si>
  <si>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</si>
  <si>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</si>
  <si>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</si>
  <si>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</si>
  <si>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</si>
  <si>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</si>
  <si>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</si>
  <si>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</si>
  <si>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</si>
  <si>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</si>
  <si>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</si>
  <si>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</si>
  <si>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</si>
  <si>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</si>
  <si>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</si>
  <si>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</si>
  <si>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</si>
  <si>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</si>
  <si>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</si>
  <si>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</si>
  <si>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</si>
  <si>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</si>
  <si>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</si>
  <si>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</si>
  <si>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</si>
  <si>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</si>
  <si>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</si>
  <si>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</si>
  <si>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</si>
  <si>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</si>
  <si>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</si>
  <si>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</si>
  <si>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</si>
  <si>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</si>
  <si>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</si>
  <si>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</si>
  <si>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</si>
  <si>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</si>
  <si>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</si>
  <si>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</si>
  <si>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</si>
  <si>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</si>
  <si>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</si>
  <si>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</si>
  <si>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</si>
  <si>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</si>
  <si>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</si>
  <si>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</si>
  <si>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</si>
  <si>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</si>
  <si>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</si>
  <si>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</si>
  <si>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</si>
  <si>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</si>
  <si>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</si>
  <si>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</si>
  <si>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</si>
  <si>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</si>
  <si>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</si>
  <si>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</si>
  <si>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</si>
  <si>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</si>
  <si>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</si>
  <si>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</si>
  <si>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</si>
  <si>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</si>
  <si>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</si>
  <si>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</si>
  <si>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</si>
  <si>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</si>
  <si>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</si>
  <si>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</si>
  <si>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</si>
  <si>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</si>
  <si>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</si>
  <si>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</si>
  <si>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</si>
  <si>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</si>
  <si>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</si>
  <si>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</si>
  <si>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</si>
  <si>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</si>
  <si>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</si>
  <si>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</si>
  <si>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</si>
  <si>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</si>
  <si>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</si>
  <si>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</si>
  <si>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</si>
  <si>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</si>
  <si>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</si>
  <si>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</si>
  <si>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</si>
  <si>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</si>
  <si>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</si>
  <si>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</si>
  <si>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</si>
  <si>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</si>
  <si>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</si>
  <si>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</si>
  <si>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</si>
  <si>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</si>
  <si>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</si>
  <si>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</si>
  <si>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</si>
  <si>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</si>
  <si>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</si>
  <si>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</si>
  <si>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</si>
  <si>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</si>
  <si>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</si>
  <si>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</si>
  <si>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</si>
  <si>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</si>
  <si>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</si>
  <si>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</si>
  <si>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</si>
  <si>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</si>
  <si>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</si>
  <si>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</si>
  <si>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</si>
  <si>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</si>
  <si>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</si>
  <si>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</si>
  <si>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</si>
  <si>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</si>
  <si>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</si>
  <si>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</si>
  <si>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</si>
  <si>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</si>
  <si>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</si>
  <si>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</si>
  <si>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</si>
  <si>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</si>
  <si>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</si>
  <si>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</si>
  <si>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</si>
  <si>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</si>
  <si>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</si>
  <si>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</si>
  <si>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</si>
  <si>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</si>
  <si>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</si>
  <si>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</si>
  <si>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</si>
  <si>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</si>
  <si>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</si>
  <si>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</si>
  <si>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</si>
  <si>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</si>
  <si>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</si>
  <si>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</si>
  <si>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</si>
  <si>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</si>
  <si>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</si>
  <si>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</si>
  <si>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</si>
  <si>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</si>
  <si>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</si>
  <si>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</si>
  <si>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</si>
  <si>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</si>
  <si>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</si>
  <si>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</si>
  <si>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</si>
  <si>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</si>
  <si>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</si>
  <si>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</si>
  <si>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</si>
  <si>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</si>
  <si>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</si>
  <si>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</si>
  <si>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</si>
  <si>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</si>
  <si>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</si>
  <si>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</si>
  <si>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</si>
  <si>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</si>
  <si>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</si>
  <si>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</si>
  <si>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</si>
  <si>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</si>
  <si>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</si>
  <si>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</si>
  <si>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</si>
  <si>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</si>
  <si>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</si>
  <si>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</si>
  <si>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</si>
  <si>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</si>
  <si>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</si>
  <si>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</si>
  <si>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</si>
  <si>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</si>
  <si>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</si>
  <si>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</si>
  <si>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</si>
  <si>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</si>
  <si>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</si>
  <si>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</si>
  <si>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</si>
  <si>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</si>
  <si>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</si>
  <si>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</si>
  <si>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</si>
  <si>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</si>
  <si>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</si>
  <si>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</si>
  <si>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</si>
  <si>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</si>
  <si>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</si>
  <si>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</si>
  <si>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</si>
  <si>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</si>
  <si>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</si>
  <si>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</si>
  <si>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</si>
  <si>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</si>
  <si>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</si>
  <si>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</si>
  <si>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</si>
  <si>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</si>
  <si>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</si>
  <si>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</si>
  <si>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</si>
  <si>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</si>
  <si>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</si>
  <si>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</si>
  <si>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</si>
  <si>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</si>
  <si>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</si>
  <si>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</si>
  <si>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</si>
  <si>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</si>
  <si>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</si>
  <si>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</si>
  <si>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</si>
  <si>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</si>
  <si>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</si>
  <si>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</si>
  <si>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</si>
  <si>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</si>
  <si>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</si>
  <si>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</si>
  <si>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</si>
  <si>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</si>
  <si>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</si>
  <si>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</si>
  <si>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</si>
  <si>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</si>
  <si>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</si>
  <si>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</si>
  <si>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</si>
  <si>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</si>
  <si>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</si>
  <si>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</si>
  <si>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</si>
  <si>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</si>
  <si>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</si>
  <si>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</si>
  <si>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</si>
  <si>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</si>
  <si>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</si>
  <si>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</si>
  <si>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</si>
  <si>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</si>
  <si>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</si>
  <si>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</si>
  <si>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</si>
  <si>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</si>
  <si>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</si>
  <si>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</si>
  <si>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</si>
  <si>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</si>
  <si>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</si>
  <si>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</si>
  <si>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</si>
  <si>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</si>
  <si>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</si>
  <si>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</si>
  <si>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</si>
  <si>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</si>
  <si>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</si>
  <si>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</si>
  <si>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</si>
  <si>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</si>
  <si>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</si>
  <si>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</si>
  <si>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</si>
  <si>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</si>
  <si>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</si>
  <si>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</si>
  <si>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</si>
  <si>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</si>
  <si>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</si>
  <si>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</si>
  <si>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</si>
  <si>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</si>
  <si>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</si>
  <si>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</si>
  <si>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</si>
  <si>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</si>
  <si>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</si>
  <si>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</si>
  <si>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</si>
  <si>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</si>
  <si>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</si>
  <si>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</si>
  <si>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</si>
  <si>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</si>
  <si>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</si>
  <si>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</si>
  <si>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</si>
  <si>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</si>
  <si>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</si>
  <si>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</si>
  <si>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</si>
  <si>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</si>
  <si>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</si>
  <si>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</si>
  <si>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</si>
  <si>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</si>
  <si>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</si>
  <si>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</si>
  <si>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</si>
  <si>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</si>
  <si>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</si>
  <si>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</si>
  <si>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</si>
  <si>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</si>
  <si>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</si>
  <si>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</si>
  <si>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</si>
  <si>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</si>
  <si>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</si>
  <si>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</si>
  <si>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</si>
  <si>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</si>
  <si>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</si>
  <si>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</si>
  <si>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</si>
  <si>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</si>
  <si>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</si>
  <si>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</si>
  <si>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</si>
  <si>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</si>
  <si>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</si>
  <si>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</si>
  <si>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</si>
  <si>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</si>
  <si>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</si>
  <si>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</si>
  <si>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</si>
  <si>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</si>
  <si>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</si>
  <si>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</si>
  <si>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</si>
  <si>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</si>
  <si>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</si>
  <si>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</si>
  <si>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</si>
  <si>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</si>
  <si>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</si>
  <si>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</si>
  <si>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</si>
  <si>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</si>
  <si>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</si>
  <si>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</si>
  <si>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</si>
  <si>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</si>
  <si>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</si>
  <si>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</si>
  <si>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</si>
  <si>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</si>
  <si>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</si>
  <si>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</si>
  <si>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</si>
  <si>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</si>
  <si>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</si>
  <si>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</si>
  <si>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</si>
  <si>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</si>
  <si>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</si>
  <si>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</si>
  <si>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</si>
  <si>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</si>
  <si>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</si>
  <si>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</si>
  <si>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</si>
  <si>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</si>
  <si>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</si>
  <si>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</si>
  <si>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</si>
  <si>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</si>
  <si>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</si>
  <si>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</si>
  <si>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</si>
  <si>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</si>
  <si>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</si>
  <si>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</si>
  <si>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</si>
  <si>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</si>
  <si>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</si>
  <si>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</si>
  <si>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</si>
  <si>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</si>
  <si>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</si>
  <si>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</si>
  <si>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</si>
  <si>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</si>
  <si>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</si>
  <si>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</si>
  <si>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</si>
  <si>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</si>
  <si>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</si>
  <si>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</si>
  <si>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</si>
  <si>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</si>
  <si>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</si>
  <si>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</si>
  <si>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</si>
  <si>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</si>
  <si>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</si>
  <si>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</si>
  <si>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</si>
  <si>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</si>
  <si>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</si>
  <si>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</si>
  <si>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</si>
  <si>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</si>
  <si>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</si>
  <si>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</si>
  <si>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</si>
  <si>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</si>
  <si>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</si>
  <si>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</si>
  <si>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</si>
  <si>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</si>
  <si>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</si>
  <si>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</si>
  <si>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</si>
  <si>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</si>
  <si>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</si>
  <si>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</si>
  <si>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</si>
  <si>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</si>
  <si>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</si>
  <si>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</si>
  <si>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</si>
  <si>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</si>
  <si>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</si>
  <si>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</si>
  <si>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</si>
  <si>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</si>
  <si>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</si>
  <si>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</si>
  <si>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</si>
  <si>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</si>
  <si>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</si>
  <si>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</si>
  <si>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</si>
  <si>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</si>
  <si>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</si>
  <si>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</si>
  <si>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</si>
  <si>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</si>
  <si>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</si>
  <si>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</si>
  <si>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</si>
  <si>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</si>
  <si>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</si>
  <si>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</si>
  <si>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</si>
  <si>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</si>
  <si>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</si>
  <si>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</si>
  <si>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</si>
  <si>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</si>
  <si>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</si>
  <si>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</si>
  <si>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</si>
  <si>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</si>
  <si>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</si>
  <si>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</si>
  <si>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</si>
  <si>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</si>
  <si>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</si>
  <si>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</si>
  <si>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</si>
  <si>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</si>
  <si>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</si>
  <si>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</si>
  <si>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</si>
  <si>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</si>
  <si>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</si>
  <si>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</si>
  <si>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</si>
  <si>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</si>
  <si>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</si>
  <si>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</si>
  <si>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</si>
  <si>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</si>
  <si>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</si>
  <si>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</si>
  <si>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</si>
  <si>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</si>
  <si>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</si>
  <si>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</si>
  <si>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</si>
  <si>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</si>
  <si>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</si>
  <si>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</si>
  <si>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</si>
  <si>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</si>
  <si>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</si>
  <si>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</si>
  <si>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</si>
  <si>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</si>
  <si>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</si>
  <si>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</si>
  <si>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</si>
  <si>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</si>
  <si>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</si>
  <si>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</si>
  <si>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</si>
  <si>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</si>
  <si>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</si>
  <si>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</si>
  <si>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</si>
  <si>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</si>
  <si>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</si>
  <si>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</si>
  <si>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</si>
  <si>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</si>
  <si>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</si>
  <si>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</si>
  <si>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</si>
  <si>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</si>
  <si>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</si>
  <si>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</si>
  <si>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</si>
  <si>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</si>
  <si>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</si>
  <si>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</si>
  <si>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</si>
  <si>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</si>
  <si>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</si>
  <si>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</si>
  <si>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</si>
  <si>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</si>
  <si>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</si>
  <si>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</si>
  <si>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</si>
  <si>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</si>
  <si>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</si>
  <si>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</si>
  <si>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</si>
  <si>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</si>
  <si>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</si>
  <si>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</si>
  <si>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</si>
  <si>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</si>
  <si>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</si>
  <si>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</si>
  <si>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</si>
  <si>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</si>
  <si>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</si>
  <si>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</si>
  <si>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</si>
  <si>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</si>
  <si>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</si>
  <si>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</si>
  <si>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</si>
  <si>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</si>
  <si>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</si>
  <si>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</si>
  <si>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</si>
  <si>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</si>
  <si>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</si>
  <si>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</si>
  <si>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</si>
  <si>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</si>
  <si>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</si>
  <si>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</si>
  <si>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</si>
  <si>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</si>
  <si>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</si>
  <si>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</si>
  <si>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</si>
  <si>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</si>
  <si>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</si>
  <si>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</si>
  <si>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</si>
  <si>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</si>
  <si>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</si>
  <si>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</si>
  <si>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</si>
  <si>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</si>
  <si>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</si>
  <si>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</si>
  <si>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</si>
  <si>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</si>
  <si>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</si>
  <si>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</si>
  <si>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</si>
  <si>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</si>
  <si>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</si>
  <si>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</si>
  <si>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</si>
  <si>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</si>
  <si>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</si>
  <si>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</si>
  <si>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</si>
  <si>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</si>
  <si>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</si>
  <si>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</si>
  <si>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</si>
  <si>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</si>
  <si>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</si>
  <si>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</si>
  <si>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</si>
  <si>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</si>
  <si>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</si>
  <si>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</si>
  <si>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</si>
  <si>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</si>
  <si>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</si>
  <si>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</si>
  <si>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</si>
  <si>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</si>
  <si>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</si>
  <si>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</si>
  <si>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</si>
  <si>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</si>
  <si>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</si>
  <si>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</si>
  <si>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</si>
  <si>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</si>
  <si>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</si>
  <si>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</si>
  <si>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</si>
  <si>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</si>
  <si>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</si>
  <si>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</si>
  <si>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</si>
  <si>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</si>
  <si>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</si>
  <si>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</si>
  <si>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</si>
  <si>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</si>
  <si>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</si>
  <si>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</si>
  <si>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</si>
  <si>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</si>
  <si>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</si>
  <si>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</si>
  <si>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</si>
  <si>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</si>
  <si>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</si>
  <si>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</si>
  <si>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</si>
  <si>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</si>
  <si>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</si>
  <si>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</si>
  <si>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</si>
  <si>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</si>
  <si>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</si>
  <si>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</si>
  <si>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</si>
  <si>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</si>
  <si>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</si>
  <si>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</si>
  <si>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</si>
  <si>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</si>
  <si>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</si>
  <si>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</si>
  <si>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</si>
  <si>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</si>
  <si>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</si>
  <si>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</si>
  <si>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</si>
  <si>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</si>
  <si>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</si>
  <si>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</si>
  <si>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</si>
  <si>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</si>
  <si>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</si>
  <si>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</si>
  <si>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</si>
  <si>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</si>
  <si>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</si>
  <si>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</si>
  <si>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</si>
  <si>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</si>
  <si>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</si>
  <si>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</si>
  <si>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</si>
  <si>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</si>
  <si>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</si>
  <si>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</si>
  <si>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</si>
  <si>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</si>
  <si>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</si>
  <si>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</si>
  <si>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</si>
  <si>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</si>
  <si>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</si>
  <si>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</si>
  <si>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</si>
  <si>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</si>
  <si>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</si>
  <si>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</si>
  <si>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</si>
  <si>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</si>
  <si>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</si>
  <si>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</si>
  <si>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</si>
  <si>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</si>
  <si>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</si>
  <si>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</si>
  <si>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</si>
  <si>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</si>
  <si>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</si>
  <si>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</si>
  <si>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</si>
  <si>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</si>
  <si>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</si>
  <si>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</si>
  <si>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</si>
  <si>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</si>
  <si>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</si>
  <si>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</si>
  <si>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</si>
  <si>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</si>
  <si>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</si>
  <si>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</si>
  <si>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</si>
  <si>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</si>
  <si>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</si>
  <si>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</si>
  <si>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</si>
  <si>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</si>
  <si>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</si>
  <si>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</si>
  <si>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</si>
  <si>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</si>
  <si>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</si>
  <si>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</si>
  <si>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</si>
  <si>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</si>
  <si>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</si>
  <si>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</si>
  <si>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</si>
  <si>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</si>
  <si>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</si>
  <si>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</si>
  <si>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</si>
  <si>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</si>
  <si>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</si>
  <si>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</si>
  <si>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</si>
  <si>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</si>
  <si>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</si>
  <si>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</si>
  <si>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</si>
  <si>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</si>
  <si>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</si>
  <si>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</si>
  <si>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</si>
  <si>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</si>
  <si>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</si>
  <si>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</si>
  <si>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</si>
  <si>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</si>
  <si>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</si>
  <si>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</si>
  <si>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</si>
  <si>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</si>
  <si>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</si>
  <si>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</si>
  <si>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</si>
  <si>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</si>
  <si>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</si>
  <si>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</si>
  <si>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</si>
  <si>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</si>
  <si>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</si>
  <si>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</si>
  <si>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</si>
  <si>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</si>
  <si>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</si>
  <si>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</si>
  <si>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</si>
  <si>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</si>
  <si>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</si>
  <si>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</si>
  <si>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</si>
  <si>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</si>
  <si>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</si>
  <si>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</si>
  <si>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</si>
  <si>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</si>
  <si>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</si>
  <si>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</si>
  <si>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</si>
  <si>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</si>
  <si>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</si>
  <si>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</si>
  <si>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</si>
  <si>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</si>
  <si>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</si>
  <si>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</si>
  <si>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</si>
  <si>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</si>
  <si>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</si>
  <si>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</si>
  <si>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</si>
  <si>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</si>
  <si>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</si>
  <si>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</si>
  <si>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</si>
  <si>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</si>
  <si>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</si>
  <si>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</si>
  <si>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</si>
  <si>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</si>
  <si>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</si>
  <si>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</si>
  <si>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</si>
  <si>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</si>
  <si>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</si>
  <si>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</si>
  <si>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</si>
  <si>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</si>
  <si>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</si>
  <si>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</si>
  <si>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</si>
  <si>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</si>
  <si>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</si>
  <si>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</si>
  <si>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</si>
  <si>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</si>
  <si>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</si>
  <si>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</si>
  <si>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</si>
  <si>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</si>
  <si>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</si>
  <si>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</si>
  <si>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</si>
  <si>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</si>
  <si>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</si>
  <si>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</si>
  <si>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</si>
  <si>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</si>
  <si>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</si>
  <si>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</si>
  <si>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</si>
  <si>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</si>
  <si>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</si>
  <si>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</si>
  <si>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</si>
  <si>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</si>
  <si>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</si>
  <si>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</si>
  <si>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</si>
  <si>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</si>
  <si>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</si>
  <si>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</si>
  <si>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</si>
  <si>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</si>
  <si>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</si>
  <si>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</si>
  <si>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</si>
  <si>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</si>
  <si>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</si>
  <si>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</si>
  <si>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</si>
  <si>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</si>
  <si>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</si>
  <si>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</si>
  <si>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</si>
  <si>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</si>
  <si>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</si>
  <si>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</si>
  <si>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</si>
  <si>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</si>
  <si>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</si>
  <si>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</si>
  <si>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</si>
  <si>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</si>
  <si>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</si>
  <si>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</si>
  <si>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</si>
  <si>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</si>
  <si>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</si>
  <si>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</si>
  <si>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</si>
  <si>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</si>
  <si>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</si>
  <si>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</si>
  <si>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</si>
  <si>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</si>
  <si>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</si>
  <si>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</si>
  <si>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</si>
  <si>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</si>
  <si>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</si>
  <si>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</si>
  <si>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</si>
  <si>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</si>
  <si>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</si>
  <si>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</si>
  <si>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</si>
  <si>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</si>
  <si>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</si>
  <si>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</si>
  <si>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</si>
  <si>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</si>
  <si>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</si>
  <si>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</si>
  <si>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</si>
  <si>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</si>
  <si>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</si>
  <si>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</si>
  <si>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</si>
  <si>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</si>
  <si>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</si>
  <si>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</si>
  <si>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</si>
  <si>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</si>
  <si>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</si>
  <si>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</si>
  <si>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</si>
  <si>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</si>
  <si>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</si>
  <si>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</si>
  <si>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</si>
  <si>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</si>
  <si>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</si>
  <si>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</si>
  <si>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</si>
  <si>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</si>
  <si>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</si>
  <si>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</si>
  <si>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</si>
  <si>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</si>
  <si>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</si>
  <si>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</si>
  <si>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</si>
  <si>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</si>
  <si>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</si>
  <si>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</si>
  <si>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</si>
  <si>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</si>
  <si>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</si>
  <si>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</si>
  <si>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</si>
  <si>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</si>
  <si>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</si>
  <si>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</si>
  <si>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</si>
  <si>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</si>
  <si>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</si>
  <si>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</si>
  <si>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</si>
  <si>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</si>
  <si>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</si>
  <si>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</si>
  <si>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</si>
  <si>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</si>
  <si>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</si>
  <si>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</si>
  <si>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</si>
  <si>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</si>
  <si>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</si>
  <si>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</si>
  <si>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</si>
  <si>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</si>
  <si>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</si>
  <si>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</si>
  <si>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</si>
  <si>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</si>
  <si>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</si>
  <si>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</si>
  <si>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</si>
  <si>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</si>
  <si>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</si>
  <si>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</si>
  <si>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</si>
  <si>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</si>
  <si>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</si>
  <si>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</si>
  <si>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</si>
  <si>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</si>
  <si>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</si>
  <si>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</si>
  <si>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</si>
  <si>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</si>
  <si>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</si>
  <si>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</si>
  <si>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</si>
  <si>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</si>
  <si>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</si>
  <si>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</si>
  <si>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</si>
  <si>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</si>
  <si>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</si>
  <si>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</si>
  <si>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</si>
  <si>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</si>
  <si>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</si>
  <si>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</si>
  <si>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</si>
  <si>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</si>
  <si>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</si>
  <si>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</si>
  <si>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</si>
  <si>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</si>
  <si>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</si>
  <si>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</si>
  <si>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</si>
  <si>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</si>
  <si>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</si>
  <si>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</si>
  <si>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</si>
  <si>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</si>
  <si>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</si>
  <si>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</si>
  <si>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</si>
  <si>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</si>
  <si>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</si>
  <si>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</si>
  <si>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</si>
  <si>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</si>
  <si>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</si>
  <si>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</si>
  <si>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</si>
  <si>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</si>
  <si>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</si>
  <si>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</si>
  <si>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</si>
  <si>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</si>
  <si>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</si>
  <si>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</si>
  <si>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</si>
  <si>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</si>
  <si>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</si>
  <si>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</si>
  <si>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</si>
  <si>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</si>
  <si>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</si>
  <si>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</si>
  <si>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</si>
  <si>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</si>
  <si>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</si>
  <si>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</si>
  <si>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</si>
  <si>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</si>
  <si>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</si>
  <si>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</si>
  <si>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</si>
  <si>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</si>
  <si>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</si>
  <si>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</si>
  <si>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</si>
  <si>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</si>
  <si>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</si>
  <si>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</si>
  <si>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</si>
  <si>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</si>
  <si>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</si>
  <si>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</si>
  <si>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</si>
  <si>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</si>
  <si>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</si>
  <si>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</si>
  <si>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</si>
  <si>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</si>
  <si>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</si>
  <si>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</si>
  <si>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</si>
  <si>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</si>
  <si>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</si>
  <si>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</si>
  <si>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</si>
  <si>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</si>
  <si>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</si>
  <si>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</si>
  <si>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</si>
  <si>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</si>
  <si>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</si>
  <si>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</si>
  <si>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</si>
  <si>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</si>
  <si>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</si>
  <si>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</si>
  <si>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</si>
  <si>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</si>
  <si>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</si>
  <si>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</si>
  <si>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</si>
  <si>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</si>
  <si>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</si>
  <si>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</si>
  <si>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</si>
  <si>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</si>
  <si>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</si>
  <si>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</si>
  <si>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</si>
  <si>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</si>
  <si>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</si>
  <si>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</si>
  <si>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</si>
  <si>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</si>
  <si>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</si>
  <si>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</si>
  <si>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</si>
  <si>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</si>
  <si>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</si>
  <si>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</si>
  <si>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</si>
  <si>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</si>
  <si>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</si>
  <si>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</si>
  <si>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</si>
  <si>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</si>
  <si>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</si>
  <si>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</si>
  <si>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</si>
  <si>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</si>
  <si>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</si>
  <si>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</si>
  <si>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</si>
  <si>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</si>
  <si>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</si>
  <si>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</si>
  <si>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</si>
  <si>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</si>
  <si>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</si>
  <si>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</si>
  <si>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</si>
  <si>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</si>
  <si>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</si>
  <si>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</si>
  <si>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</si>
  <si>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</si>
  <si>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</si>
  <si>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</si>
  <si>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</si>
  <si>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</si>
  <si>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</si>
  <si>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</si>
  <si>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</si>
  <si>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</si>
  <si>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</si>
  <si>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</si>
  <si>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</si>
  <si>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</si>
  <si>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</si>
  <si>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</si>
  <si>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</si>
  <si>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</si>
  <si>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</si>
  <si>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</si>
  <si>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</si>
  <si>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</si>
  <si>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</si>
  <si>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</si>
  <si>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</si>
  <si>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</si>
  <si>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</si>
  <si>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</si>
  <si>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</si>
  <si>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</si>
  <si>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</si>
  <si>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</si>
  <si>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</si>
  <si>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</si>
  <si>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</si>
  <si>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</si>
  <si>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</si>
  <si>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</si>
  <si>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</si>
  <si>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</si>
  <si>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</si>
  <si>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</si>
  <si>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</si>
  <si>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</si>
  <si>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</si>
  <si>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</si>
  <si>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</si>
  <si>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</si>
  <si>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</si>
  <si>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</si>
  <si>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</si>
  <si>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</si>
  <si>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</si>
  <si>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</si>
  <si>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</si>
  <si>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</si>
  <si>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</si>
  <si>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</si>
  <si>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</si>
  <si>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</si>
  <si>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</si>
  <si>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</si>
  <si>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</si>
  <si>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</si>
  <si>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</si>
  <si>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</si>
  <si>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</si>
  <si>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</si>
  <si>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</si>
  <si>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</si>
  <si>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</si>
  <si>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</si>
  <si>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</si>
  <si>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</si>
  <si>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</si>
  <si>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</si>
  <si>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</si>
  <si>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</si>
  <si>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</si>
  <si>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</si>
  <si>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</si>
  <si>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</si>
  <si>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</si>
  <si>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</si>
  <si>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</si>
  <si>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</si>
  <si>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</si>
  <si>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</si>
  <si>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</si>
  <si>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</si>
  <si>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</si>
  <si>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</si>
  <si>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</si>
  <si>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</si>
  <si>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</si>
  <si>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</si>
  <si>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</si>
  <si>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</si>
  <si>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</si>
  <si>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</si>
  <si>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</si>
  <si>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</si>
  <si>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</si>
  <si>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</si>
  <si>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</si>
  <si>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</si>
  <si>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</si>
  <si>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</si>
  <si>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</si>
  <si>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</si>
  <si>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</si>
  <si>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</si>
  <si>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</si>
  <si>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</si>
  <si>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</si>
  <si>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</si>
  <si>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</si>
  <si>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</si>
  <si>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</si>
  <si>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</si>
  <si>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</si>
  <si>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</si>
  <si>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</si>
  <si>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</si>
  <si>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</si>
  <si>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</si>
  <si>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</si>
  <si>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</si>
  <si>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</si>
  <si>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</si>
  <si>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</si>
  <si>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</si>
  <si>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</si>
  <si>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</si>
  <si>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</si>
  <si>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</si>
  <si>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</si>
  <si>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</si>
  <si>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</si>
  <si>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</si>
  <si>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</si>
  <si>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</si>
  <si>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</si>
  <si>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</si>
  <si>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</si>
  <si>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</si>
  <si>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</si>
  <si>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</si>
  <si>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</si>
  <si>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</si>
  <si>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</si>
  <si>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</si>
  <si>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</si>
  <si>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</si>
  <si>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</si>
  <si>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</si>
  <si>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</si>
  <si>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</si>
  <si>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</si>
  <si>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</si>
  <si>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</si>
  <si>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</si>
  <si>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</si>
  <si>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</si>
  <si>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</si>
  <si>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</si>
  <si>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</si>
  <si>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</si>
  <si>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</si>
  <si>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</si>
  <si>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</si>
  <si>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</si>
  <si>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</si>
  <si>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</si>
  <si>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</si>
  <si>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</si>
  <si>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</si>
  <si>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</si>
  <si>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</si>
  <si>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</si>
  <si>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</si>
  <si>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</si>
  <si>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</si>
  <si>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</si>
  <si>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</si>
  <si>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</si>
  <si>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</si>
  <si>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</si>
  <si>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</si>
  <si>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</si>
  <si>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</si>
  <si>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</si>
  <si>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</si>
  <si>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</si>
  <si>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</si>
  <si>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</si>
  <si>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</si>
  <si>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</si>
  <si>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</si>
  <si>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</si>
  <si>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</si>
  <si>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</si>
  <si>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</si>
  <si>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</si>
  <si>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</si>
  <si>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</si>
  <si>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</si>
  <si>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</si>
  <si>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</si>
  <si>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</si>
  <si>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</si>
  <si>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</si>
  <si>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</si>
  <si>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</si>
  <si>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</si>
  <si>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</si>
  <si>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</si>
  <si>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</si>
  <si>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</si>
  <si>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</si>
  <si>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</si>
  <si>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</si>
  <si>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</si>
  <si>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</si>
  <si>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</si>
  <si>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</si>
  <si>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</si>
  <si>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</si>
  <si>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</si>
  <si>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</si>
  <si>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</si>
  <si>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</si>
  <si>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</si>
  <si>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</si>
  <si>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</si>
  <si>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</si>
  <si>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</si>
  <si>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</si>
  <si>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</si>
  <si>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</si>
  <si>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</si>
  <si>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</si>
  <si>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</si>
  <si>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</si>
  <si>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</si>
  <si>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</si>
  <si>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</si>
  <si>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</si>
  <si>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</si>
  <si>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</si>
  <si>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</si>
  <si>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</si>
  <si>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</si>
  <si>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</si>
  <si>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</si>
  <si>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</si>
  <si>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</si>
  <si>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</si>
  <si>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</si>
  <si>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</si>
  <si>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</si>
  <si>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</si>
  <si>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</si>
  <si>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</si>
  <si>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</si>
  <si>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</si>
  <si>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</si>
  <si>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</si>
  <si>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</si>
  <si>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</si>
  <si>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</si>
  <si>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</si>
  <si>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</si>
  <si>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</si>
  <si>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</si>
  <si>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</si>
  <si>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</si>
  <si>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</si>
  <si>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</si>
  <si>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</si>
  <si>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</si>
  <si>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</si>
  <si>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</si>
  <si>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</si>
  <si>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</si>
  <si>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</si>
  <si>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</si>
  <si>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</si>
  <si>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</si>
  <si>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</si>
  <si>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</si>
  <si>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</si>
  <si>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</si>
  <si>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</si>
  <si>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</si>
  <si>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</si>
  <si>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</si>
  <si>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</si>
  <si>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</si>
  <si>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</si>
  <si>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</si>
  <si>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</si>
  <si>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</si>
  <si>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</si>
  <si>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</si>
  <si>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</si>
  <si>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</si>
  <si>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</si>
  <si>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</si>
  <si>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</si>
  <si>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</si>
  <si>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</si>
  <si>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</si>
  <si>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</si>
  <si>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</si>
  <si>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</si>
  <si>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</si>
  <si>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</si>
  <si>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</si>
  <si>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</si>
  <si>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</si>
  <si>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</si>
  <si>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</si>
  <si>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</si>
  <si>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</si>
  <si>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</si>
  <si>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</si>
  <si>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</si>
  <si>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</si>
  <si>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</si>
  <si>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</si>
  <si>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</si>
  <si>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</si>
  <si>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</si>
  <si>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</si>
  <si>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</si>
  <si>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</si>
  <si>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</si>
  <si>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</si>
  <si>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</si>
  <si>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</si>
  <si>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</si>
  <si>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</si>
  <si>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</si>
  <si>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</si>
  <si>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</si>
  <si>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</si>
  <si>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</si>
  <si>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</si>
  <si>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</si>
  <si>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</si>
  <si>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</si>
  <si>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</si>
  <si>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</si>
  <si>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</si>
  <si>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</si>
  <si>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</si>
  <si>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</si>
  <si>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</si>
  <si>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</si>
  <si>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</si>
  <si>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</si>
  <si>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</si>
  <si>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</si>
  <si>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</si>
  <si>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</si>
  <si>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</si>
  <si>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</si>
  <si>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</si>
  <si>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</si>
  <si>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</si>
  <si>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</si>
  <si>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</si>
  <si>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</si>
  <si>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</si>
  <si>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</si>
  <si>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</si>
  <si>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</si>
  <si>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</si>
  <si>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</si>
  <si>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</si>
  <si>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</si>
  <si>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</si>
  <si>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</si>
  <si>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</si>
  <si>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</si>
  <si>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</si>
  <si>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</si>
  <si>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</si>
  <si>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</si>
  <si>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</si>
  <si>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</si>
  <si>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</si>
  <si>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</si>
  <si>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</si>
  <si>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</si>
  <si>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</si>
  <si>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</si>
  <si>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</si>
  <si>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</si>
  <si>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</si>
  <si>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</si>
  <si>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</si>
  <si>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</si>
  <si>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</si>
  <si>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</si>
  <si>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</si>
  <si>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</si>
  <si>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</si>
  <si>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</si>
  <si>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</si>
  <si>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</si>
  <si>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</si>
  <si>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</si>
  <si>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</si>
  <si>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</si>
  <si>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</si>
  <si>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</si>
  <si>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</si>
  <si>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</si>
  <si>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</si>
  <si>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</si>
  <si>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</si>
  <si>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</si>
  <si>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</si>
  <si>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</si>
  <si>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</si>
  <si>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</si>
  <si>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</si>
  <si>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</si>
  <si>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</si>
  <si>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</si>
  <si>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</si>
  <si>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</si>
  <si>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</si>
  <si>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</si>
  <si>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</si>
  <si>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</si>
  <si>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</si>
  <si>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</si>
  <si>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</si>
  <si>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</si>
  <si>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</si>
  <si>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</si>
  <si>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</si>
  <si>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</si>
  <si>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</si>
  <si>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</si>
  <si>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</si>
  <si>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</si>
  <si>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</si>
  <si>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</si>
  <si>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</si>
  <si>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</si>
  <si>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</si>
  <si>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</si>
  <si>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</si>
  <si>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</si>
  <si>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</si>
  <si>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</si>
  <si>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</si>
  <si>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</si>
  <si>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</si>
  <si>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</si>
  <si>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</si>
  <si>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</si>
  <si>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</si>
  <si>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</si>
  <si>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</si>
  <si>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</si>
  <si>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</si>
  <si>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</si>
  <si>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</si>
  <si>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</si>
  <si>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</si>
  <si>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</si>
  <si>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</si>
  <si>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</si>
  <si>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</si>
  <si>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</si>
  <si>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</si>
  <si>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</si>
  <si>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</si>
  <si>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</si>
  <si>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</si>
  <si>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</si>
  <si>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</si>
  <si>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</si>
  <si>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</si>
  <si>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</si>
  <si>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</si>
  <si>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</si>
  <si>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</si>
  <si>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</si>
  <si>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</si>
  <si>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</si>
  <si>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</si>
  <si>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</si>
  <si>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</si>
  <si>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</si>
  <si>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</si>
  <si>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</si>
  <si>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</si>
  <si>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</si>
  <si>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</si>
  <si>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</si>
  <si>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</si>
  <si>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</si>
  <si>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</si>
  <si>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</si>
  <si>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</si>
  <si>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</si>
  <si>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</si>
  <si>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</si>
  <si>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</si>
  <si>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</si>
  <si>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</si>
  <si>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</si>
  <si>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</si>
  <si>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</si>
  <si>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</si>
  <si>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</si>
  <si>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</si>
  <si>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</si>
  <si>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</si>
  <si>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</si>
  <si>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</si>
  <si>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</si>
  <si>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</si>
  <si>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</si>
  <si>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</si>
  <si>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</si>
  <si>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</si>
  <si>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</si>
  <si>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</si>
  <si>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</si>
  <si>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</si>
  <si>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</si>
  <si>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</si>
  <si>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</si>
  <si>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</si>
  <si>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</si>
  <si>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</si>
  <si>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</si>
  <si>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</si>
  <si>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</si>
  <si>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</si>
  <si>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</si>
  <si>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</si>
  <si>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</si>
  <si>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</si>
  <si>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</si>
  <si>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</si>
  <si>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</si>
  <si>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</si>
  <si>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</si>
  <si>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</si>
  <si>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</si>
  <si>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</si>
  <si>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</si>
  <si>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</si>
  <si>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</si>
  <si>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</si>
  <si>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</si>
  <si>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</si>
  <si>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</si>
  <si>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</si>
  <si>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</si>
  <si>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</si>
  <si>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</si>
  <si>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</si>
  <si>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</si>
  <si>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</si>
  <si>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</si>
  <si>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</si>
  <si>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</si>
  <si>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</si>
  <si>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</si>
  <si>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</si>
  <si>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</si>
  <si>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</si>
  <si>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</si>
  <si>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</si>
  <si>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</si>
  <si>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</si>
  <si>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</si>
  <si>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</si>
  <si>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</si>
  <si>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</si>
  <si>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</si>
  <si>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</si>
  <si>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</si>
  <si>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</si>
  <si>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</si>
  <si>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</si>
  <si>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</si>
  <si>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</si>
  <si>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</si>
  <si>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</si>
  <si>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</si>
  <si>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</si>
  <si>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</si>
  <si>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</si>
  <si>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</si>
  <si>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</si>
  <si>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</si>
  <si>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</si>
  <si>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</si>
  <si>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</si>
  <si>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</si>
  <si>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</si>
  <si>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</si>
  <si>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</si>
  <si>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</si>
  <si>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</si>
  <si>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</si>
  <si>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</si>
  <si>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</si>
  <si>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</si>
  <si>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</si>
  <si>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</si>
  <si>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</si>
  <si>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</si>
  <si>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</si>
  <si>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</si>
  <si>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</si>
  <si>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</si>
  <si>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</si>
  <si>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</si>
  <si>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</si>
  <si>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</si>
  <si>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</si>
  <si>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</si>
  <si>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</si>
  <si>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</si>
  <si>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</si>
  <si>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</si>
  <si>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</si>
  <si>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</si>
  <si>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</si>
  <si>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</si>
  <si>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</si>
  <si>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</si>
  <si>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</si>
  <si>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</si>
  <si>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</si>
  <si>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</si>
  <si>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</si>
  <si>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</si>
  <si>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</si>
  <si>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</si>
  <si>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</si>
  <si>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</si>
  <si>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</si>
  <si>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</si>
  <si>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</si>
  <si>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</si>
  <si>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</si>
  <si>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</si>
  <si>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</si>
  <si>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</si>
  <si>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</si>
  <si>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</si>
  <si>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</si>
  <si>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</si>
  <si>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</si>
  <si>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</si>
  <si>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</si>
  <si>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</si>
  <si>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</si>
  <si>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</si>
  <si>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</si>
  <si>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</si>
  <si>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</si>
  <si>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</si>
  <si>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</si>
  <si>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</si>
  <si>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</si>
  <si>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</si>
  <si>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</si>
  <si>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</si>
  <si>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</si>
  <si>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</si>
  <si>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</si>
  <si>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</si>
  <si>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</si>
  <si>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</si>
  <si>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</si>
  <si>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</si>
  <si>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</si>
  <si>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</si>
  <si>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</si>
  <si>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</si>
  <si>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</si>
  <si>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</si>
  <si>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</si>
  <si>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</si>
  <si>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</si>
  <si>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</si>
  <si>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</si>
  <si>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</si>
  <si>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</si>
  <si>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</si>
  <si>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</si>
  <si>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</si>
  <si>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</si>
  <si>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</si>
  <si>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</si>
  <si>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</si>
  <si>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</si>
  <si>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</si>
  <si>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</si>
  <si>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</si>
  <si>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</si>
  <si>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</si>
  <si>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</si>
  <si>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</si>
  <si>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</si>
  <si>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</si>
  <si>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</si>
  <si>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</si>
  <si>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</si>
  <si>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</si>
  <si>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</si>
  <si>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</si>
  <si>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</si>
  <si>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</si>
  <si>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</si>
  <si>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</si>
  <si>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</si>
  <si>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</si>
  <si>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</si>
  <si>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</si>
  <si>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</si>
  <si>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</si>
  <si>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</si>
  <si>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</si>
  <si>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</si>
  <si>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</si>
  <si>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</si>
  <si>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</si>
  <si>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</si>
  <si>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</si>
  <si>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</si>
  <si>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</si>
  <si>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</si>
  <si>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</si>
  <si>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</si>
  <si>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</si>
  <si>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</si>
  <si>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</si>
  <si>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</si>
  <si>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</si>
  <si>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</si>
  <si>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</si>
  <si>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</si>
  <si>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</si>
  <si>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</si>
  <si>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</si>
  <si>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</si>
  <si>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</si>
  <si>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</si>
  <si>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</si>
  <si>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</si>
  <si>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</si>
  <si>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</si>
  <si>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</si>
  <si>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</si>
  <si>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</si>
  <si>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</si>
  <si>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</si>
  <si>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</si>
  <si>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</si>
  <si>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</si>
  <si>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</si>
  <si>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</si>
  <si>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</si>
  <si>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</si>
  <si>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</si>
  <si>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</si>
  <si>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</si>
  <si>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</si>
  <si>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</si>
  <si>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</si>
  <si>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</si>
  <si>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</si>
  <si>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</si>
  <si>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</si>
  <si>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</si>
  <si>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</si>
  <si>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</si>
  <si>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</si>
  <si>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</si>
  <si>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</si>
  <si>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</si>
  <si>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</si>
  <si>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</si>
  <si>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</si>
  <si>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</si>
  <si>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</si>
  <si>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</si>
  <si>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</si>
  <si>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</si>
  <si>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</si>
  <si>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</si>
  <si>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</si>
  <si>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</si>
  <si>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</si>
  <si>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</si>
  <si>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</si>
  <si>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</si>
  <si>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</si>
  <si>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</si>
  <si>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</si>
  <si>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</si>
  <si>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</si>
  <si>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</si>
  <si>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</si>
  <si>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</si>
  <si>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</si>
  <si>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</si>
  <si>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</si>
  <si>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</si>
  <si>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</si>
  <si>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</si>
  <si>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</si>
  <si>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</si>
  <si>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</si>
  <si>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</si>
  <si>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</si>
  <si>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</si>
  <si>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</si>
  <si>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</si>
  <si>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</si>
  <si>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</si>
  <si>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</si>
  <si>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</si>
  <si>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</si>
  <si>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</si>
  <si>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</si>
  <si>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</si>
  <si>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</si>
  <si>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</si>
  <si>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</si>
  <si>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</si>
  <si>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</si>
  <si>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</si>
  <si>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</si>
  <si>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</si>
  <si>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</si>
  <si>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</si>
  <si>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</si>
  <si>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</si>
  <si>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</si>
  <si>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</si>
  <si>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</si>
  <si>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</si>
  <si>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</si>
  <si>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</si>
  <si>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</si>
  <si>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</si>
  <si>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</si>
  <si>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</si>
  <si>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</si>
  <si>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</si>
  <si>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</si>
  <si>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</si>
  <si>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</si>
  <si>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</si>
  <si>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</si>
  <si>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</si>
  <si>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</si>
  <si>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</si>
  <si>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</si>
  <si>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</si>
  <si>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</si>
  <si>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</si>
  <si>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</si>
  <si>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</si>
  <si>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</si>
  <si>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</si>
  <si>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</si>
  <si>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</si>
  <si>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</si>
  <si>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</si>
  <si>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</si>
  <si>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</si>
  <si>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</si>
  <si>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</si>
  <si>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</si>
  <si>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</si>
  <si>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</si>
  <si>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</si>
  <si>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</si>
  <si>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</si>
  <si>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</si>
  <si>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</si>
  <si>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</si>
  <si>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</si>
  <si>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</si>
  <si>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</si>
  <si>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</si>
  <si>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</si>
  <si>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</si>
  <si>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</si>
  <si>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</si>
  <si>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</si>
  <si>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</si>
  <si>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</si>
  <si>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</si>
  <si>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</si>
  <si>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</si>
  <si>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</si>
  <si>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</si>
  <si>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</si>
  <si>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</si>
  <si>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</si>
  <si>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</si>
  <si>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</si>
  <si>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</si>
  <si>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</si>
  <si>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</si>
  <si>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</si>
  <si>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</si>
  <si>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</si>
  <si>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</si>
  <si>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</si>
  <si>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</si>
  <si>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</si>
  <si>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</si>
  <si>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</si>
  <si>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</si>
  <si>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</si>
  <si>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</si>
  <si>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</si>
  <si>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</si>
  <si>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</si>
  <si>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</si>
  <si>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</si>
  <si>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</si>
  <si>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</si>
  <si>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</si>
  <si>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</si>
  <si>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</si>
  <si>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</si>
  <si>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</si>
  <si>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</si>
  <si>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</si>
  <si>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</si>
  <si>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</si>
  <si>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</si>
  <si>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</si>
  <si>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</si>
  <si>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</si>
  <si>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</si>
  <si>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</si>
  <si>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</si>
  <si>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</si>
  <si>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</si>
  <si>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</si>
  <si>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</si>
  <si>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</si>
  <si>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</si>
  <si>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</si>
  <si>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</si>
  <si>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</si>
  <si>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</si>
  <si>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</si>
  <si>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</si>
  <si>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</si>
  <si>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</si>
  <si>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</si>
  <si>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</si>
  <si>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</si>
  <si>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</si>
  <si>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</si>
  <si>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</si>
  <si>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</si>
  <si>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</si>
  <si>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</si>
  <si>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</si>
  <si>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</si>
  <si>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</si>
  <si>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</si>
  <si>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</si>
  <si>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</si>
  <si>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</si>
  <si>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</si>
  <si>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</si>
  <si>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</si>
  <si>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</si>
  <si>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</si>
  <si>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</si>
  <si>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</si>
  <si>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</si>
  <si>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</si>
  <si>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</si>
  <si>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</si>
  <si>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</si>
  <si>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</si>
  <si>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</si>
  <si>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</si>
  <si>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</si>
  <si>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</si>
  <si>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</si>
  <si>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</si>
  <si>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</si>
  <si>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</si>
  <si>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</si>
  <si>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</si>
  <si>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</si>
  <si>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</si>
  <si>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</si>
  <si>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</si>
  <si>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</si>
  <si>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</si>
  <si>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</si>
  <si>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</si>
  <si>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</si>
  <si>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</si>
  <si>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</si>
  <si>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</si>
  <si>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</si>
  <si>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</si>
  <si>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</si>
  <si>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</si>
  <si>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</si>
  <si>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</si>
  <si>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</si>
  <si>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</si>
  <si>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</si>
  <si>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</si>
  <si>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</si>
  <si>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</si>
  <si>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</si>
  <si>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</si>
  <si>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</si>
  <si>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</si>
  <si>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</si>
  <si>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</si>
  <si>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</si>
  <si>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</si>
  <si>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</si>
  <si>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</si>
  <si>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</si>
  <si>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</si>
  <si>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</si>
  <si>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</si>
  <si>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</si>
  <si>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</si>
  <si>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</si>
  <si>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</si>
  <si>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</si>
  <si>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</si>
  <si>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</si>
  <si>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</si>
  <si>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</si>
  <si>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</si>
  <si>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</si>
  <si>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</si>
  <si>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</si>
  <si>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</si>
  <si>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</si>
  <si>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</si>
  <si>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</si>
  <si>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</si>
  <si>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</si>
  <si>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</si>
  <si>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</si>
  <si>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</si>
  <si>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</si>
  <si>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</si>
  <si>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</si>
  <si>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</si>
  <si>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</si>
  <si>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</si>
  <si>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</si>
  <si>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</si>
  <si>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</si>
  <si>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</si>
  <si>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</si>
  <si>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</si>
  <si>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</si>
  <si>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</si>
  <si>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</si>
  <si>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</si>
  <si>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</si>
  <si>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</si>
  <si>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</si>
  <si>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</si>
  <si>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</si>
  <si>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</si>
  <si>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</si>
  <si>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</si>
  <si>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</si>
  <si>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</si>
  <si>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</si>
  <si>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</si>
  <si>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</si>
  <si>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</si>
  <si>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</si>
  <si>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</si>
  <si>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</si>
  <si>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</si>
  <si>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</si>
  <si>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</si>
  <si>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</si>
  <si>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</si>
  <si>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</si>
  <si>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</si>
  <si>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</si>
  <si>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</si>
  <si>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</si>
  <si>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</si>
  <si>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</si>
  <si>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</si>
  <si>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</si>
  <si>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</si>
  <si>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</si>
  <si>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</si>
  <si>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</si>
  <si>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</si>
  <si>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</si>
  <si>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</si>
  <si>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</si>
  <si>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</si>
  <si>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</si>
  <si>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</si>
  <si>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</si>
  <si>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</si>
  <si>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</si>
  <si>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</si>
  <si>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</si>
  <si>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</si>
  <si>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</si>
  <si>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</si>
  <si>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</si>
  <si>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</si>
  <si>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</si>
  <si>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</si>
  <si>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</si>
  <si>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</si>
  <si>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</si>
  <si>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</si>
  <si>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</si>
  <si>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</si>
  <si>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</si>
  <si>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</si>
  <si>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</si>
  <si>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</si>
  <si>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</si>
  <si>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</si>
  <si>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</si>
  <si>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</si>
  <si>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</si>
  <si>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</si>
  <si>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</si>
  <si>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</si>
  <si>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</si>
  <si>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</si>
  <si>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</si>
  <si>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</si>
  <si>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</si>
  <si>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</si>
  <si>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</si>
  <si>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</si>
  <si>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</si>
  <si>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</si>
  <si>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</si>
  <si>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</si>
  <si>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</si>
  <si>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</si>
  <si>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</si>
  <si>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</si>
  <si>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</si>
  <si>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</si>
  <si>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</si>
  <si>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</si>
  <si>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</si>
  <si>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</si>
  <si>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</si>
  <si>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</si>
  <si>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</si>
  <si>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</si>
  <si>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</si>
  <si>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</si>
  <si>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</si>
  <si>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</si>
  <si>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</si>
  <si>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</si>
  <si>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</si>
  <si>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</si>
  <si>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</si>
  <si>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</si>
  <si>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</si>
  <si>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</si>
  <si>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</si>
  <si>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</si>
  <si>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</si>
  <si>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</si>
  <si>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</si>
  <si>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</si>
  <si>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</si>
  <si>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</si>
  <si>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</si>
  <si>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</si>
  <si>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</si>
  <si>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</si>
  <si>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</si>
  <si>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</si>
  <si>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</si>
  <si>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</si>
  <si>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</si>
  <si>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</si>
  <si>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</si>
  <si>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</si>
  <si>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</si>
  <si>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</si>
  <si>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</si>
  <si>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</si>
  <si>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</si>
  <si>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</si>
  <si>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</si>
  <si>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</si>
  <si>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</si>
  <si>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</si>
  <si>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</si>
  <si>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</si>
  <si>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</si>
  <si>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</si>
  <si>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</si>
  <si>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</si>
  <si>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</si>
  <si>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</si>
  <si>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</si>
  <si>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</si>
  <si>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</si>
  <si>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</si>
  <si>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</si>
  <si>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</si>
  <si>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</si>
  <si>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</si>
  <si>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</si>
  <si>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</si>
  <si>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</si>
  <si>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</si>
  <si>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</si>
  <si>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</si>
  <si>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</si>
  <si>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</si>
  <si>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</si>
  <si>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</si>
  <si>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</si>
  <si>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</si>
  <si>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</si>
  <si>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</si>
  <si>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</si>
  <si>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</si>
  <si>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</si>
  <si>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</si>
  <si>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</si>
  <si>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</si>
  <si>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</si>
  <si>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</si>
  <si>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</si>
  <si>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</si>
  <si>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</si>
  <si>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</si>
  <si>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</si>
  <si>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</si>
  <si>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</si>
  <si>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</si>
  <si>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</si>
  <si>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</si>
  <si>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</si>
  <si>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</si>
  <si>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</si>
  <si>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</si>
  <si>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</si>
  <si>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</si>
  <si>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</si>
  <si>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</si>
  <si>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</si>
  <si>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</si>
  <si>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</si>
  <si>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</si>
  <si>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</si>
  <si>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</si>
  <si>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</si>
  <si>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</si>
  <si>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</si>
  <si>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</si>
  <si>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</si>
  <si>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</si>
  <si>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</si>
  <si>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</si>
  <si>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</si>
  <si>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</si>
  <si>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</si>
  <si>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</si>
  <si>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</si>
  <si>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</si>
  <si>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</si>
  <si>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</si>
  <si>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</si>
  <si>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</si>
  <si>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</si>
  <si>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</si>
  <si>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</si>
  <si>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</si>
  <si>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</si>
  <si>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</si>
  <si>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</si>
  <si>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</si>
  <si>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</si>
  <si>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</si>
  <si>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</si>
  <si>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</si>
  <si>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</si>
  <si>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</si>
  <si>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</si>
  <si>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</si>
  <si>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</si>
  <si>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</si>
  <si>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</si>
  <si>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</si>
  <si>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</si>
  <si>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</si>
  <si>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</si>
  <si>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</si>
  <si>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</si>
  <si>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</si>
  <si>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</si>
  <si>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</si>
  <si>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</si>
  <si>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</si>
  <si>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</si>
  <si>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</si>
  <si>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</si>
  <si>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</si>
  <si>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</si>
  <si>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</si>
  <si>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</si>
  <si>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</si>
  <si>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</si>
  <si>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</si>
  <si>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</si>
  <si>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</si>
  <si>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</si>
  <si>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</si>
  <si>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</si>
  <si>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</si>
  <si>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</si>
  <si>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</si>
  <si>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</si>
  <si>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</si>
  <si>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</si>
  <si>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</si>
  <si>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</si>
  <si>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</si>
  <si>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</si>
  <si>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</si>
  <si>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</si>
  <si>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</si>
  <si>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</si>
  <si>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</si>
  <si>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</si>
  <si>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</si>
  <si>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</si>
  <si>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</si>
  <si>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</si>
  <si>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</si>
  <si>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</si>
  <si>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</si>
  <si>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</si>
  <si>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</si>
  <si>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</si>
  <si>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</si>
  <si>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</si>
  <si>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</si>
  <si>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</si>
  <si>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</si>
  <si>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</si>
  <si>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</si>
  <si>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</si>
  <si>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</si>
  <si>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</si>
  <si>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</si>
  <si>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</si>
  <si>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</si>
  <si>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</si>
  <si>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</si>
  <si>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</si>
  <si>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</si>
  <si>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</si>
  <si>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</si>
  <si>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</si>
  <si>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</si>
  <si>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</si>
  <si>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</si>
  <si>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</si>
  <si>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</si>
  <si>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</si>
  <si>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</si>
  <si>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</si>
  <si>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</si>
  <si>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</si>
  <si>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</si>
  <si>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</si>
  <si>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</si>
  <si>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</si>
  <si>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</si>
  <si>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</si>
  <si>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</si>
  <si>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</si>
  <si>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</si>
  <si>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</si>
  <si>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</si>
  <si>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</si>
  <si>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</si>
  <si>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</si>
  <si>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</si>
  <si>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</si>
  <si>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</si>
  <si>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</si>
  <si>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</si>
  <si>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</si>
  <si>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</si>
  <si>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</si>
  <si>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</si>
  <si>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</si>
  <si>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</si>
  <si>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</si>
  <si>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</si>
  <si>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</si>
  <si>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</si>
  <si>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</si>
  <si>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</si>
  <si>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</si>
  <si>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</si>
  <si>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</si>
  <si>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</si>
  <si>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</si>
  <si>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</si>
  <si>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</si>
  <si>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</si>
  <si>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</si>
  <si>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</si>
  <si>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</si>
  <si>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</si>
  <si>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</si>
  <si>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</si>
  <si>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</si>
  <si>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</si>
  <si>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</si>
  <si>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</si>
  <si>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</si>
  <si>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</si>
  <si>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</si>
  <si>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</si>
  <si>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</si>
  <si>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</si>
  <si>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</si>
  <si>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</si>
  <si>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</si>
  <si>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</si>
  <si>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</si>
  <si>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</si>
  <si>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</si>
  <si>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</si>
  <si>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</si>
  <si>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</si>
  <si>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</si>
  <si>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</si>
  <si>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</si>
  <si>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</si>
  <si>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</si>
  <si>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</si>
  <si>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</si>
  <si>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</si>
  <si>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</si>
  <si>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</si>
  <si>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</si>
  <si>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</si>
  <si>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</si>
  <si>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</si>
  <si>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</si>
  <si>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</si>
  <si>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</si>
  <si>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</si>
  <si>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</si>
  <si>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</si>
  <si>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</si>
  <si>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</si>
  <si>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</si>
  <si>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</si>
  <si>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</si>
  <si>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</si>
  <si>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</si>
  <si>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</si>
  <si>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</si>
  <si>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</si>
  <si>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</si>
  <si>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</si>
  <si>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</si>
  <si>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</si>
  <si>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</si>
  <si>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</si>
  <si>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</si>
  <si>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</si>
  <si>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</si>
  <si>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</si>
  <si>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</si>
  <si>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</si>
  <si>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</si>
  <si>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</si>
  <si>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</si>
  <si>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</si>
  <si>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</si>
  <si>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</si>
  <si>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</si>
  <si>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</si>
  <si>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</si>
  <si>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</si>
  <si>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</si>
  <si>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</si>
  <si>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</si>
  <si>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</si>
  <si>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</si>
  <si>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</si>
  <si>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</si>
  <si>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</si>
  <si>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</si>
  <si>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</si>
  <si>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</si>
  <si>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</si>
  <si>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</si>
  <si>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</si>
  <si>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</si>
  <si>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</si>
  <si>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</si>
  <si>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</si>
  <si>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</si>
  <si>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</si>
  <si>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</si>
  <si>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</si>
  <si>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</si>
  <si>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</si>
  <si>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</si>
  <si>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</si>
  <si>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</si>
  <si>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</si>
  <si>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</si>
  <si>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</si>
  <si>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</si>
  <si>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</si>
  <si>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</si>
  <si>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</si>
  <si>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</si>
  <si>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</si>
  <si>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</si>
  <si>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</si>
  <si>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</si>
  <si>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</si>
  <si>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</si>
  <si>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</si>
  <si>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</si>
  <si>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</si>
  <si>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</si>
  <si>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</si>
  <si>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</si>
  <si>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</si>
  <si>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</si>
  <si>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</si>
  <si>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</si>
  <si>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</si>
  <si>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</si>
  <si>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</si>
  <si>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</si>
  <si>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</si>
  <si>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</si>
  <si>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</si>
  <si>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</si>
  <si>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</si>
  <si>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</si>
  <si>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</si>
  <si>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</si>
  <si>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</si>
  <si>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</si>
  <si>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</si>
  <si>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</si>
  <si>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</si>
  <si>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</si>
  <si>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</si>
  <si>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</si>
  <si>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</si>
  <si>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</si>
  <si>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</si>
  <si>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</si>
  <si>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</si>
  <si>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</si>
  <si>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</si>
  <si>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</si>
  <si>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</si>
  <si>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</si>
  <si>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</si>
  <si>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</si>
  <si>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</si>
  <si>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</si>
  <si>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</si>
  <si>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</si>
  <si>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</si>
  <si>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</si>
  <si>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</si>
  <si>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</si>
  <si>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</si>
  <si>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</si>
  <si>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</si>
  <si>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</si>
  <si>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</si>
  <si>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</si>
  <si>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</si>
  <si>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</si>
  <si>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</si>
  <si>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</si>
  <si>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</si>
  <si>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</si>
  <si>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</si>
  <si>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</si>
  <si>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</si>
  <si>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</si>
  <si>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</si>
  <si>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</si>
  <si>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</si>
  <si>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</si>
  <si>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</si>
  <si>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</si>
  <si>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</si>
  <si>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</si>
  <si>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</si>
  <si>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</si>
  <si>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</si>
  <si>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</si>
  <si>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</si>
  <si>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</si>
  <si>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</si>
  <si>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</si>
  <si>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</si>
  <si>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</si>
  <si>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</si>
  <si>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</si>
  <si>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</si>
  <si>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</si>
  <si>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</si>
  <si>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</si>
  <si>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</si>
  <si>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</si>
  <si>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</si>
  <si>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</si>
  <si>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</si>
  <si>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</si>
  <si>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</si>
  <si>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</si>
  <si>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</si>
  <si>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</si>
  <si>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</si>
  <si>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</si>
  <si>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</si>
  <si>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</si>
  <si>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</si>
  <si>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</si>
  <si>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</si>
  <si>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</si>
  <si>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</si>
  <si>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</si>
  <si>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</si>
  <si>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</si>
  <si>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</si>
  <si>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</si>
  <si>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</si>
  <si>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</si>
  <si>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</si>
  <si>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</si>
  <si>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</si>
  <si>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</si>
  <si>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</si>
  <si>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</si>
  <si>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</si>
  <si>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</si>
  <si>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</si>
  <si>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</si>
  <si>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</si>
  <si>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</si>
  <si>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</si>
  <si>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</si>
  <si>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</si>
  <si>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</si>
  <si>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</si>
  <si>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</si>
  <si>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</si>
  <si>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</si>
  <si>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</si>
  <si>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</si>
  <si>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</si>
  <si>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</si>
  <si>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</si>
  <si>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</si>
  <si>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</si>
  <si>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</si>
  <si>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</si>
  <si>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</si>
  <si>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</si>
  <si>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</si>
  <si>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</si>
  <si>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</si>
  <si>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</si>
  <si>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</si>
  <si>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</si>
  <si>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</si>
  <si>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</si>
  <si>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</si>
  <si>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</si>
  <si>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</si>
  <si>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</si>
  <si>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</si>
  <si>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</si>
  <si>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</si>
  <si>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</si>
  <si>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</si>
  <si>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</si>
  <si>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</si>
  <si>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</si>
  <si>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</si>
  <si>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</si>
  <si>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</si>
  <si>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</si>
  <si>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</si>
  <si>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</si>
  <si>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</si>
  <si>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</si>
  <si>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</si>
  <si>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</si>
  <si>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</si>
  <si>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</si>
  <si>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</si>
  <si>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</si>
  <si>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</si>
  <si>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</si>
  <si>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</si>
  <si>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</si>
  <si>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</si>
  <si>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</si>
  <si>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</si>
  <si>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</si>
  <si>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</si>
  <si>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</si>
  <si>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</si>
  <si>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</si>
  <si>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</si>
  <si>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</si>
  <si>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</si>
  <si>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</si>
  <si>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</si>
  <si>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</si>
  <si>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</si>
  <si>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</si>
  <si>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</si>
  <si>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</si>
  <si>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</si>
  <si>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</si>
  <si>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</si>
  <si>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</si>
  <si>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</si>
  <si>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</si>
  <si>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</si>
  <si>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</si>
  <si>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</si>
  <si>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</si>
  <si>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</si>
  <si>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</si>
  <si>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</si>
  <si>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</si>
  <si>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</si>
  <si>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</si>
  <si>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</si>
  <si>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</si>
  <si>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</si>
  <si>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</si>
  <si>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</si>
  <si>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</si>
  <si>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</si>
  <si>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</si>
  <si>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</si>
  <si>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</si>
  <si>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</si>
  <si>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</si>
  <si>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</si>
  <si>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</si>
  <si>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</si>
  <si>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</si>
  <si>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</si>
  <si>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</si>
  <si>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</si>
  <si>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</si>
  <si>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</si>
  <si>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</si>
  <si>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</si>
  <si>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</si>
  <si>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</si>
  <si>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</si>
  <si>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</si>
  <si>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</si>
  <si>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</si>
  <si>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</si>
  <si>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</si>
  <si>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</si>
  <si>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</si>
  <si>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</si>
  <si>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</si>
  <si>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</si>
  <si>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</si>
  <si>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</si>
  <si>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</si>
  <si>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</si>
  <si>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</si>
  <si>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</si>
  <si>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</si>
  <si>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</si>
  <si>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</si>
  <si>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</si>
  <si>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</si>
  <si>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</si>
  <si>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</si>
  <si>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</si>
  <si>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</si>
  <si>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</si>
  <si>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</si>
  <si>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</si>
  <si>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</si>
  <si>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</si>
  <si>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</si>
  <si>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</si>
  <si>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</si>
  <si>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</si>
  <si>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</si>
  <si>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</si>
  <si>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</si>
  <si>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</si>
  <si>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</si>
  <si>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</si>
  <si>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</si>
  <si>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</si>
  <si>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</si>
  <si>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</si>
  <si>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</si>
  <si>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</si>
  <si>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</si>
  <si>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</si>
  <si>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</si>
  <si>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</si>
  <si>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</si>
  <si>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</si>
  <si>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</si>
  <si>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</si>
  <si>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</si>
  <si>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</si>
  <si>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</si>
  <si>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</si>
  <si>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</si>
  <si>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</si>
  <si>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</si>
  <si>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</si>
  <si>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</si>
  <si>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</si>
  <si>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</si>
  <si>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</si>
  <si>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</si>
  <si>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</si>
  <si>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</si>
  <si>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</si>
  <si>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</si>
  <si>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</si>
  <si>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</si>
  <si>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</si>
  <si>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</si>
  <si>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</si>
  <si>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</si>
  <si>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</si>
  <si>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</si>
  <si>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</si>
  <si>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</si>
  <si>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</si>
  <si>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</si>
  <si>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</si>
  <si>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</si>
  <si>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</si>
  <si>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</si>
  <si>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</si>
  <si>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</si>
  <si>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</si>
  <si>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</si>
  <si>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</si>
  <si>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</si>
  <si>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</si>
  <si>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</si>
  <si>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</si>
  <si>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</si>
  <si>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</si>
  <si>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</si>
  <si>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</si>
  <si>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</si>
  <si>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</si>
  <si>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</si>
  <si>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</si>
  <si>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</si>
  <si>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</si>
  <si>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</si>
  <si>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</si>
  <si>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</si>
  <si>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</si>
  <si>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</si>
  <si>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</si>
  <si>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</si>
  <si>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</si>
  <si>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</si>
  <si>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</si>
  <si>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</si>
  <si>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</si>
  <si>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</si>
  <si>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</si>
  <si>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</si>
  <si>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</si>
  <si>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</si>
  <si>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</si>
  <si>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</si>
  <si>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</si>
  <si>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</si>
  <si>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</si>
  <si>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</si>
  <si>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</si>
  <si>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</si>
  <si>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</si>
  <si>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</si>
  <si>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</si>
  <si>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</si>
  <si>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</si>
  <si>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</si>
  <si>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</si>
  <si>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</si>
  <si>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</si>
  <si>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</si>
  <si>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</si>
  <si>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</si>
  <si>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</si>
  <si>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</si>
  <si>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</si>
  <si>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</si>
  <si>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</si>
  <si>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</si>
  <si>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</si>
  <si>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</si>
  <si>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</si>
  <si>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</si>
  <si>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</si>
  <si>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</si>
  <si>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</si>
  <si>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</si>
  <si>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</si>
  <si>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</si>
  <si>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</si>
  <si>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</si>
  <si>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</si>
  <si>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</si>
  <si>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</si>
  <si>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</si>
  <si>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</si>
  <si>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</si>
  <si>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</si>
  <si>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</si>
  <si>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</si>
  <si>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</si>
  <si>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</si>
  <si>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</si>
  <si>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</si>
  <si>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</si>
  <si>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</si>
  <si>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</si>
  <si>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</si>
  <si>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</si>
  <si>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</si>
  <si>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</si>
  <si>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</si>
  <si>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</si>
  <si>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</si>
  <si>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</si>
  <si>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</si>
  <si>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</si>
  <si>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</si>
  <si>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</si>
  <si>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</si>
  <si>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</si>
  <si>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</si>
  <si>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</si>
  <si>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</si>
  <si>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</si>
  <si>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</si>
  <si>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</si>
  <si>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</si>
  <si>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</si>
  <si>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</si>
  <si>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</si>
  <si>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</si>
  <si>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</si>
  <si>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</si>
  <si>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</si>
  <si>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</si>
  <si>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</si>
  <si>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</si>
  <si>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</si>
  <si>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</si>
  <si>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</si>
  <si>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</si>
  <si>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</si>
  <si>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</si>
  <si>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</si>
  <si>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</si>
  <si>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</si>
  <si>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</si>
  <si>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</si>
  <si>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</si>
  <si>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</si>
  <si>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</si>
  <si>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</si>
  <si>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</si>
  <si>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</si>
  <si>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</si>
  <si>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</si>
  <si>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</si>
  <si>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</si>
  <si>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</si>
  <si>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</si>
  <si>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</si>
  <si>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</si>
  <si>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</si>
  <si>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</si>
  <si>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</si>
  <si>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</si>
  <si>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</si>
  <si>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</si>
  <si>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</si>
  <si>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</si>
  <si>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</si>
  <si>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</si>
  <si>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</si>
  <si>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</si>
  <si>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</si>
  <si>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</si>
  <si>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</si>
  <si>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</si>
  <si>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</si>
  <si>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</si>
  <si>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</si>
  <si>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</si>
  <si>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</si>
  <si>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</si>
  <si>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</si>
  <si>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</si>
  <si>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</si>
  <si>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</si>
  <si>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</si>
  <si>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</si>
  <si>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</si>
  <si>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</si>
  <si>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</si>
  <si>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</si>
  <si>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</si>
  <si>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</si>
  <si>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</si>
  <si>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</si>
  <si>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</si>
  <si>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</si>
  <si>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</si>
  <si>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</si>
  <si>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</si>
  <si>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</si>
  <si>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</si>
  <si>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</si>
  <si>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</si>
  <si>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</si>
  <si>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</si>
  <si>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</si>
  <si>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</si>
  <si>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</si>
  <si>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</si>
  <si>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</si>
  <si>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</si>
  <si>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</si>
  <si>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</si>
  <si>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</si>
  <si>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</si>
  <si>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</si>
  <si>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</si>
  <si>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</si>
  <si>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</si>
  <si>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</si>
  <si>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</si>
  <si>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</si>
  <si>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</si>
  <si>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</si>
  <si>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</si>
  <si>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</si>
  <si>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</si>
  <si>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</si>
  <si>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</si>
  <si>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</si>
  <si>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</si>
  <si>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</si>
  <si>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</si>
  <si>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</si>
  <si>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</si>
  <si>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</si>
  <si>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</si>
  <si>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</si>
  <si>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</si>
  <si>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</si>
  <si>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</si>
  <si>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</si>
  <si>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</si>
  <si>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</si>
  <si>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</si>
  <si>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</si>
  <si>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</si>
  <si>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</si>
  <si>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</si>
  <si>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</si>
  <si>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</si>
  <si>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</si>
  <si>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</si>
  <si>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</si>
  <si>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</si>
  <si>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</si>
  <si>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</si>
  <si>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</si>
  <si>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</si>
  <si>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</si>
  <si>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</si>
  <si>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</si>
  <si>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</si>
  <si>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</si>
  <si>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</si>
  <si>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</si>
  <si>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</si>
  <si>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</si>
  <si>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</si>
  <si>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</si>
  <si>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</si>
  <si>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</si>
  <si>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</si>
  <si>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</si>
  <si>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</si>
  <si>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</si>
  <si>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</si>
  <si>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</si>
  <si>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</si>
  <si>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</si>
  <si>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</si>
  <si>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</si>
  <si>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</si>
  <si>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</si>
  <si>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</si>
  <si>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</si>
  <si>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</si>
  <si>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</si>
  <si>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</si>
  <si>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</si>
  <si>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</si>
  <si>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</si>
  <si>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</si>
  <si>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</si>
  <si>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</si>
  <si>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</si>
  <si>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</si>
  <si>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</si>
  <si>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</si>
  <si>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</si>
  <si>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</si>
  <si>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</si>
  <si>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</si>
  <si>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</si>
  <si>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</si>
  <si>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</si>
  <si>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</si>
  <si>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</si>
  <si>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</si>
  <si>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</si>
  <si>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</si>
  <si>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</si>
  <si>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</si>
  <si>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</si>
  <si>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</si>
  <si>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</si>
  <si>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</si>
  <si>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</si>
  <si>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</si>
  <si>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</si>
  <si>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</si>
  <si>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</si>
  <si>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</si>
  <si>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</si>
  <si>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</si>
  <si>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</si>
  <si>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</si>
  <si>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</si>
  <si>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</si>
  <si>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</si>
  <si>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</si>
  <si>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</si>
  <si>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</si>
  <si>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</si>
  <si>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</si>
  <si>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</si>
  <si>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</si>
  <si>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</si>
  <si>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</si>
  <si>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</si>
  <si>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</si>
  <si>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</si>
  <si>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</si>
  <si>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</si>
  <si>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</si>
  <si>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</si>
  <si>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</si>
  <si>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</si>
  <si>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</si>
  <si>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</si>
  <si>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</si>
  <si>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</si>
  <si>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</si>
  <si>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</si>
  <si>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</si>
  <si>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</si>
  <si>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</si>
  <si>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</si>
  <si>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</si>
  <si>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</si>
  <si>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</si>
  <si>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</si>
  <si>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</si>
  <si>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</si>
  <si>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</si>
  <si>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</si>
  <si>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</si>
  <si>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</si>
  <si>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</si>
  <si>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</si>
  <si>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</si>
  <si>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</si>
  <si>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</si>
  <si>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</si>
  <si>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</si>
  <si>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</si>
  <si>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</si>
  <si>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</si>
  <si>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</si>
  <si>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</si>
  <si>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</si>
  <si>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</si>
  <si>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</si>
  <si>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</si>
  <si>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</si>
  <si>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</si>
  <si>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</si>
  <si>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</si>
  <si>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</si>
  <si>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</si>
  <si>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</si>
  <si>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</si>
  <si>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</si>
  <si>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</si>
  <si>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</si>
  <si>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</si>
  <si>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</si>
  <si>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</si>
  <si>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</si>
  <si>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</si>
  <si>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</si>
  <si>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</si>
  <si>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</si>
  <si>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</si>
  <si>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</si>
  <si>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</si>
  <si>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</si>
  <si>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</si>
  <si>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</si>
  <si>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</si>
  <si>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</si>
  <si>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</si>
  <si>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</si>
  <si>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</si>
  <si>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</si>
  <si>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</si>
  <si>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</si>
  <si>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</si>
  <si>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</si>
  <si>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</si>
  <si>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</si>
  <si>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</si>
  <si>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</si>
  <si>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</si>
  <si>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</si>
  <si>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</si>
  <si>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</si>
  <si>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</si>
  <si>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</si>
  <si>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</si>
  <si>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</si>
  <si>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</si>
  <si>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</si>
  <si>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</si>
  <si>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</si>
  <si>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</si>
  <si>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</si>
  <si>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</si>
  <si>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</si>
  <si>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</si>
  <si>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</si>
  <si>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</si>
  <si>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</si>
  <si>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</si>
  <si>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</si>
  <si>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</si>
  <si>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</si>
  <si>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</si>
  <si>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</si>
  <si>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</si>
  <si>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</si>
  <si>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</si>
  <si>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</si>
  <si>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</si>
  <si>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</si>
  <si>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</si>
  <si>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</si>
  <si>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</si>
  <si>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</si>
  <si>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</si>
  <si>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</si>
  <si>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</si>
  <si>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</si>
  <si>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</si>
  <si>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</si>
  <si>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</si>
  <si>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</si>
  <si>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</si>
  <si>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</si>
  <si>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</si>
  <si>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</si>
  <si>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</si>
  <si>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</si>
  <si>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</si>
  <si>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</si>
  <si>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</si>
  <si>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</si>
  <si>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</si>
  <si>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</si>
  <si>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</si>
  <si>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</si>
  <si>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</si>
  <si>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</si>
  <si>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</si>
  <si>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</si>
  <si>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</si>
  <si>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</si>
  <si>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</si>
  <si>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</si>
  <si>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</si>
  <si>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</si>
  <si>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</si>
  <si>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</si>
  <si>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</si>
  <si>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</si>
  <si>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</si>
  <si>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</si>
  <si>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</si>
  <si>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</si>
  <si>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</si>
  <si>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</si>
  <si>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</si>
  <si>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</si>
  <si>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</si>
  <si>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</si>
  <si>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</si>
  <si>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</si>
  <si>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</si>
  <si>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</si>
  <si>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</si>
  <si>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</si>
  <si>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</si>
  <si>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</si>
  <si>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</si>
  <si>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</si>
  <si>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</si>
  <si>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</si>
  <si>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</si>
  <si>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</si>
  <si>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</si>
  <si>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</si>
  <si>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</si>
  <si>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</si>
  <si>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</si>
  <si>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</si>
  <si>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</si>
  <si>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</si>
  <si>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</si>
  <si>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</si>
  <si>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</si>
  <si>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</si>
  <si>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</si>
  <si>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</si>
  <si>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</si>
  <si>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</si>
  <si>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</si>
  <si>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</si>
  <si>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</si>
  <si>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</si>
  <si>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</si>
  <si>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</si>
  <si>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</si>
  <si>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</si>
  <si>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</si>
  <si>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</si>
  <si>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</si>
  <si>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</si>
  <si>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</si>
  <si>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</si>
  <si>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</si>
  <si>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</si>
  <si>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</si>
  <si>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</si>
  <si>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</si>
  <si>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</si>
  <si>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</si>
  <si>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</si>
  <si>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</si>
  <si>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</si>
  <si>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</si>
  <si>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</si>
  <si>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</si>
  <si>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</si>
  <si>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</si>
  <si>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</si>
  <si>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</si>
  <si>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</si>
  <si>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</si>
  <si>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</si>
  <si>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</si>
  <si>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</si>
  <si>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</si>
  <si>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</si>
  <si>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</si>
  <si>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</si>
  <si>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</si>
  <si>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</si>
  <si>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</si>
  <si>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</si>
  <si>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</si>
  <si>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</si>
  <si>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</si>
  <si>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</si>
  <si>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</si>
  <si>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</si>
  <si>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</si>
  <si>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</si>
  <si>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</si>
  <si>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</si>
  <si>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</si>
  <si>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</si>
  <si>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</si>
  <si>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</si>
  <si>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</si>
  <si>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</si>
  <si>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</si>
  <si>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</si>
  <si>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</si>
  <si>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</si>
  <si>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</si>
  <si>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</si>
  <si>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</si>
  <si>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</si>
  <si>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</si>
  <si>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</si>
  <si>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</si>
  <si>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</si>
  <si>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</si>
  <si>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</si>
  <si>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</si>
  <si>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</si>
  <si>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</si>
  <si>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</si>
  <si>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</si>
  <si>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</si>
  <si>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</si>
  <si>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</si>
  <si>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</si>
  <si>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</si>
  <si>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</si>
  <si>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</si>
  <si>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</si>
  <si>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</si>
  <si>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</si>
  <si>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</si>
  <si>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</si>
  <si>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</si>
  <si>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</si>
  <si>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</si>
  <si>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</si>
  <si>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</si>
  <si>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</si>
  <si>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</si>
  <si>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</si>
  <si>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</si>
  <si>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</si>
  <si>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</si>
  <si>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</si>
  <si>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</si>
  <si>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</si>
  <si>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</si>
  <si>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</si>
  <si>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</si>
  <si>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</si>
  <si>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</si>
  <si>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</si>
  <si>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</si>
  <si>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</si>
  <si>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</si>
  <si>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</si>
  <si>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</si>
  <si>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</si>
  <si>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</si>
  <si>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</si>
  <si>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</si>
  <si>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</si>
  <si>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</si>
  <si>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</si>
  <si>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</si>
  <si>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</si>
  <si>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</si>
  <si>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</si>
  <si>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</si>
  <si>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</si>
  <si>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</si>
  <si>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</si>
  <si>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</si>
  <si>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</si>
  <si>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</si>
  <si>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</si>
  <si>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</si>
  <si>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</si>
  <si>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</si>
  <si>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</si>
  <si>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</si>
  <si>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</si>
  <si>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</si>
  <si>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</si>
  <si>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</si>
  <si>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</si>
  <si>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</si>
  <si>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</si>
  <si>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</si>
  <si>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</si>
  <si>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</si>
  <si>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</si>
  <si>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</si>
  <si>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</si>
  <si>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</si>
  <si>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</si>
  <si>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</si>
  <si>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</si>
  <si>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</si>
  <si>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</si>
  <si>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</si>
  <si>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</si>
  <si>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</si>
  <si>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</si>
  <si>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</si>
  <si>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</si>
  <si>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</si>
  <si>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</si>
  <si>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</si>
  <si>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</si>
  <si>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</si>
  <si>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</si>
  <si>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</si>
  <si>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</si>
  <si>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</si>
  <si>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</si>
  <si>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</si>
  <si>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</si>
  <si>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</si>
  <si>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</si>
  <si>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</si>
  <si>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</si>
  <si>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</si>
  <si>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</si>
  <si>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</si>
  <si>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</si>
  <si>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</si>
  <si>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</si>
  <si>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</si>
  <si>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</si>
  <si>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</si>
  <si>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</si>
  <si>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</si>
  <si>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</si>
  <si>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</si>
  <si>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</si>
  <si>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</si>
  <si>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</si>
  <si>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</si>
  <si>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</si>
  <si>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</si>
  <si>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</si>
  <si>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</si>
  <si>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</si>
  <si>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</si>
  <si>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</si>
  <si>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</si>
  <si>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</si>
  <si>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</si>
  <si>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</si>
  <si>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</si>
  <si>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</si>
  <si>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</si>
  <si>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</si>
  <si>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</si>
  <si>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</si>
  <si>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</si>
  <si>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</si>
  <si>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</si>
  <si>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</si>
  <si>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</si>
  <si>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</si>
  <si>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</si>
  <si>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</si>
  <si>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</si>
  <si>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</si>
  <si>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</si>
  <si>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</si>
  <si>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</si>
  <si>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</si>
  <si>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</si>
  <si>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</si>
  <si>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</si>
  <si>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</si>
  <si>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</si>
  <si>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</si>
  <si>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</si>
  <si>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</si>
  <si>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</si>
  <si>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</si>
  <si>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</si>
  <si>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</si>
  <si>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</si>
  <si>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</si>
  <si>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</si>
  <si>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</si>
  <si>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</si>
  <si>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</si>
  <si>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</si>
  <si>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</si>
  <si>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</si>
  <si>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</si>
  <si>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</si>
  <si>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</si>
  <si>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</si>
  <si>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</si>
  <si>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</si>
  <si>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</si>
  <si>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</si>
  <si>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</si>
  <si>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</si>
  <si>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</si>
  <si>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</si>
  <si>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</si>
  <si>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</si>
  <si>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</si>
  <si>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</si>
  <si>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</si>
  <si>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</si>
  <si>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</si>
  <si>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</si>
  <si>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</si>
  <si>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</si>
  <si>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</si>
  <si>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</si>
  <si>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</si>
  <si>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</si>
  <si>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</si>
  <si>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</si>
  <si>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</si>
  <si>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</si>
  <si>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</si>
  <si>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</si>
  <si>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</si>
  <si>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</si>
  <si>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</si>
  <si>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</si>
  <si>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</si>
  <si>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</si>
  <si>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</si>
  <si>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</si>
  <si>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</si>
  <si>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</si>
  <si>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</si>
  <si>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</si>
  <si>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</si>
  <si>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</si>
  <si>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</si>
  <si>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</si>
  <si>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</si>
  <si>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</si>
  <si>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</si>
  <si>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</si>
  <si>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</si>
  <si>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</si>
  <si>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</si>
  <si>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</si>
  <si>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</si>
  <si>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</si>
  <si>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</si>
  <si>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</si>
  <si>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</si>
  <si>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</si>
  <si>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</si>
  <si>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</si>
  <si>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</si>
  <si>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</si>
  <si>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</si>
  <si>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</si>
  <si>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</si>
  <si>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</si>
  <si>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</si>
  <si>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</si>
  <si>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</si>
  <si>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</si>
  <si>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</si>
  <si>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</si>
  <si>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</si>
  <si>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</si>
  <si>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</si>
  <si>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</si>
  <si>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</si>
  <si>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</si>
  <si>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</si>
  <si>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</si>
  <si>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</si>
  <si>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</si>
  <si>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</si>
  <si>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</si>
  <si>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</si>
  <si>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</si>
  <si>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</si>
  <si>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</si>
  <si>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</si>
  <si>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</si>
  <si>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</si>
  <si>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</si>
  <si>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</si>
  <si>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</si>
  <si>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</si>
  <si>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</si>
  <si>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</si>
  <si>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</si>
  <si>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</si>
  <si>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</si>
  <si>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</si>
  <si>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</si>
  <si>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</si>
  <si>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</si>
  <si>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</si>
  <si>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</si>
  <si>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</si>
  <si>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</si>
  <si>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</si>
  <si>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</si>
  <si>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</si>
  <si>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</si>
  <si>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</si>
  <si>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</si>
  <si>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</si>
  <si>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</si>
  <si>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</si>
  <si>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</si>
  <si>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</si>
  <si>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</si>
  <si>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</si>
  <si>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</si>
  <si>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</si>
  <si>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</si>
  <si>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</si>
  <si>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</si>
  <si>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</si>
  <si>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</si>
  <si>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</si>
  <si>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</si>
  <si>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</si>
  <si>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</si>
  <si>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</si>
  <si>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</si>
  <si>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</si>
  <si>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</si>
  <si>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</si>
  <si>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</si>
  <si>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</si>
  <si>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</si>
  <si>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</si>
  <si>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</si>
  <si>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</si>
  <si>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</si>
  <si>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</si>
  <si>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</si>
  <si>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</si>
  <si>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</si>
  <si>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</si>
  <si>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</si>
  <si>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</si>
  <si>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</si>
  <si>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</si>
  <si>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</si>
  <si>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</si>
  <si>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</si>
  <si>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</si>
  <si>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</si>
  <si>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</si>
  <si>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</si>
  <si>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</si>
  <si>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</si>
  <si>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</si>
  <si>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</si>
  <si>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</si>
  <si>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</si>
  <si>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</si>
  <si>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</si>
  <si>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</si>
  <si>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</si>
  <si>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</si>
  <si>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</si>
  <si>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</si>
  <si>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</si>
  <si>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</si>
  <si>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</si>
  <si>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</si>
  <si>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</si>
  <si>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</si>
  <si>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</si>
  <si>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</si>
  <si>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</si>
  <si>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</si>
  <si>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</si>
  <si>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</si>
  <si>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</si>
  <si>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</si>
  <si>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</si>
  <si>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</si>
  <si>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</si>
  <si>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</si>
  <si>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</si>
  <si>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</si>
  <si>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</si>
  <si>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</si>
  <si>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</si>
  <si>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</si>
  <si>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</si>
  <si>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</si>
  <si>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</si>
  <si>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</si>
  <si>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</si>
  <si>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</si>
  <si>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</si>
  <si>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</si>
  <si>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</si>
  <si>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</si>
  <si>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</si>
  <si>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</si>
  <si>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</si>
  <si>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</si>
  <si>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</si>
  <si>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</si>
  <si>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</si>
  <si>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</si>
  <si>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</si>
  <si>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</si>
  <si>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</si>
  <si>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</si>
  <si>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</si>
  <si>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</si>
  <si>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</si>
  <si>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</si>
  <si>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</si>
  <si>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</si>
  <si>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</si>
  <si>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</si>
  <si>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</si>
  <si>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</si>
  <si>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</si>
  <si>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</si>
  <si>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</si>
  <si>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</si>
  <si>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</si>
  <si>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</si>
  <si>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</si>
  <si>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</si>
  <si>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</si>
  <si>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</si>
  <si>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</si>
  <si>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</si>
  <si>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</si>
  <si>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</si>
  <si>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</si>
  <si>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</si>
  <si>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</si>
  <si>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</si>
  <si>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</si>
  <si>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</si>
  <si>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</si>
  <si>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</si>
  <si>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</si>
  <si>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</si>
  <si>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</si>
  <si>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</si>
  <si>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</si>
  <si>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</si>
  <si>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</si>
  <si>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</si>
  <si>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</si>
  <si>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</si>
  <si>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</si>
  <si>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</si>
  <si>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</si>
  <si>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</si>
  <si>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</si>
  <si>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</si>
  <si>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</si>
  <si>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</si>
  <si>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</si>
  <si>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</si>
  <si>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</si>
  <si>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</si>
  <si>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</si>
  <si>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</si>
  <si>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</si>
  <si>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</si>
  <si>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</si>
  <si>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</si>
  <si>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</si>
  <si>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</si>
  <si>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</si>
  <si>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</si>
  <si>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</si>
  <si>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</si>
  <si>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</si>
  <si>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</si>
  <si>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</si>
  <si>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</si>
  <si>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</si>
  <si>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</si>
  <si>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</si>
  <si>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</si>
  <si>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</si>
  <si>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</si>
  <si>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</si>
  <si>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</si>
  <si>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</si>
  <si>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</si>
  <si>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</si>
  <si>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</si>
  <si>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</si>
  <si>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</si>
  <si>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</si>
  <si>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</si>
  <si>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</si>
  <si>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</si>
  <si>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</si>
  <si>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</si>
  <si>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</si>
  <si>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</si>
  <si>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</si>
  <si>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</si>
  <si>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</si>
  <si>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</si>
  <si>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</si>
  <si>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</si>
  <si>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</si>
  <si>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</si>
  <si>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</si>
  <si>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</si>
  <si>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</si>
  <si>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</si>
  <si>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</si>
  <si>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</si>
  <si>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</si>
  <si>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</si>
  <si>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</si>
  <si>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</si>
  <si>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</si>
  <si>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</si>
  <si>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</si>
  <si>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</si>
  <si>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</si>
  <si>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</si>
  <si>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</si>
  <si>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</si>
  <si>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</si>
  <si>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</si>
  <si>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</si>
  <si>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</si>
  <si>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</si>
  <si>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</si>
  <si>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</si>
  <si>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</si>
  <si>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</si>
  <si>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</si>
  <si>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</si>
  <si>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</si>
  <si>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</si>
  <si>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</si>
  <si>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</si>
  <si>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</si>
  <si>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</si>
  <si>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</si>
  <si>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</si>
  <si>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</si>
  <si>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</si>
  <si>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</si>
  <si>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</si>
  <si>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</si>
  <si>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</si>
  <si>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</si>
  <si>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</si>
  <si>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</si>
  <si>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</si>
  <si>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</si>
  <si>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</si>
  <si>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</si>
  <si>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</si>
  <si>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</si>
  <si>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</si>
  <si>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</si>
  <si>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</si>
  <si>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</si>
  <si>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</si>
  <si>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</si>
  <si>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</si>
  <si>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</si>
  <si>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</si>
  <si>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</si>
  <si>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</si>
  <si>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</si>
  <si>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</si>
  <si>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</si>
  <si>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</si>
  <si>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</si>
  <si>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</si>
  <si>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</si>
  <si>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</si>
  <si>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</si>
  <si>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</si>
  <si>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</si>
  <si>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</si>
  <si>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</si>
  <si>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</si>
  <si>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</si>
  <si>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</si>
  <si>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</si>
  <si>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</si>
  <si>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</si>
  <si>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</si>
  <si>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</si>
  <si>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</si>
  <si>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</si>
  <si>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</si>
  <si>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</si>
  <si>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</si>
  <si>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</si>
  <si>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</si>
  <si>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</si>
  <si>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</si>
  <si>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</si>
  <si>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</si>
  <si>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</si>
  <si>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</si>
  <si>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</si>
  <si>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</si>
  <si>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</si>
  <si>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</si>
  <si>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</si>
  <si>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</si>
  <si>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</si>
  <si>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</si>
  <si>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</si>
  <si>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</si>
  <si>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</si>
  <si>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</si>
  <si>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</si>
  <si>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</si>
  <si>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</si>
  <si>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</si>
  <si>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</si>
  <si>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</si>
  <si>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</si>
  <si>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</si>
  <si>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</si>
  <si>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</si>
  <si>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</si>
  <si>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</si>
  <si>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</si>
  <si>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</si>
  <si>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</si>
  <si>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</si>
  <si>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</si>
  <si>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</si>
  <si>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</si>
  <si>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</si>
  <si>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</si>
  <si>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</si>
  <si>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</si>
  <si>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</si>
  <si>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</si>
  <si>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</si>
  <si>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</si>
  <si>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</si>
  <si>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</si>
  <si>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</si>
  <si>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</si>
  <si>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</si>
  <si>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</si>
  <si>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</si>
  <si>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</si>
  <si>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</si>
  <si>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</si>
  <si>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</si>
  <si>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</si>
  <si>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</si>
  <si>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</si>
  <si>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</si>
  <si>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</si>
  <si>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</si>
  <si>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</si>
  <si>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</si>
  <si>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</si>
  <si>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</si>
  <si>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</si>
  <si>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</si>
  <si>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</si>
  <si>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</si>
  <si>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</si>
  <si>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</si>
  <si>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</si>
  <si>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</si>
  <si>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</si>
  <si>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</si>
  <si>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</si>
  <si>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</si>
  <si>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</si>
  <si>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</si>
  <si>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</si>
  <si>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</si>
  <si>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</si>
  <si>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</si>
  <si>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</si>
  <si>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</si>
  <si>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</si>
  <si>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</si>
  <si>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</si>
  <si>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</si>
  <si>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</si>
  <si>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</si>
  <si>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</si>
  <si>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</si>
  <si>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</si>
  <si>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</si>
  <si>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</si>
  <si>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</si>
  <si>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</si>
  <si>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</si>
  <si>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</si>
  <si>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</si>
  <si>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</si>
  <si>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</si>
  <si>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</si>
  <si>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</si>
  <si>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</si>
  <si>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</si>
  <si>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</si>
  <si>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</si>
  <si>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</si>
  <si>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</si>
  <si>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</si>
  <si>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</si>
  <si>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</si>
  <si>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</si>
  <si>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</si>
  <si>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</si>
  <si>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</si>
  <si>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</si>
  <si>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</si>
  <si>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</si>
  <si>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</si>
  <si>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</si>
  <si>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</si>
  <si>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</si>
  <si>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</si>
  <si>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</si>
  <si>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</si>
  <si>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</si>
  <si>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</si>
  <si>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</si>
  <si>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</si>
  <si>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</si>
  <si>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</si>
  <si>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</si>
  <si>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</si>
  <si>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</si>
  <si>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</si>
  <si>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</si>
  <si>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</si>
  <si>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</si>
  <si>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</si>
  <si>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</si>
  <si>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</si>
  <si>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</si>
  <si>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</si>
  <si>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</si>
  <si>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</si>
  <si>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</si>
  <si>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</si>
  <si>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</si>
  <si>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</si>
  <si>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</si>
  <si>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</si>
  <si>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</si>
  <si>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</si>
  <si>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</si>
  <si>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</si>
  <si>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</si>
  <si>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</si>
  <si>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</si>
  <si>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</si>
  <si>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</si>
  <si>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</si>
  <si>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</si>
  <si>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</si>
  <si>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</si>
  <si>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</si>
  <si>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</si>
  <si>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</si>
  <si>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</si>
  <si>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</si>
  <si>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</si>
  <si>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</si>
  <si>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</si>
  <si>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</si>
  <si>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</si>
  <si>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</si>
  <si>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</si>
  <si>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</si>
  <si>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</si>
  <si>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</si>
  <si>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</si>
  <si>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</si>
  <si>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</si>
  <si>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</si>
  <si>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</si>
  <si>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</si>
  <si>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</si>
  <si>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</si>
  <si>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</si>
  <si>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</si>
  <si>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</si>
  <si>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</si>
  <si>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</si>
  <si>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</si>
  <si>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</si>
  <si>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</si>
  <si>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</si>
  <si>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</si>
  <si>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</si>
  <si>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</si>
  <si>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</si>
  <si>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</si>
  <si>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</si>
  <si>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</si>
  <si>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</si>
  <si>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</si>
  <si>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</si>
  <si>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</si>
  <si>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</si>
  <si>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</si>
  <si>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</si>
  <si>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</si>
  <si>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</si>
  <si>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</si>
  <si>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</si>
  <si>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</si>
  <si>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</si>
  <si>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</si>
  <si>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</si>
  <si>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</si>
  <si>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</si>
  <si>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</si>
  <si>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</si>
  <si>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</si>
  <si>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</si>
  <si>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</si>
  <si>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</si>
  <si>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</si>
  <si>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</si>
  <si>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</si>
  <si>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</si>
  <si>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</si>
  <si>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</si>
  <si>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</si>
  <si>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</si>
  <si>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</si>
  <si>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</si>
  <si>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</si>
  <si>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</si>
  <si>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</si>
  <si>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</si>
  <si>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</si>
  <si>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</si>
  <si>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</si>
  <si>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</si>
  <si>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</si>
  <si>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</si>
  <si>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</si>
  <si>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</si>
  <si>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</si>
  <si>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</si>
  <si>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</si>
  <si>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</si>
  <si>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</si>
  <si>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</si>
  <si>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</si>
  <si>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</si>
  <si>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</si>
  <si>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</si>
  <si>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</si>
  <si>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</si>
  <si>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</si>
  <si>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</si>
  <si>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</si>
  <si>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</si>
  <si>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</si>
  <si>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</si>
  <si>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</si>
  <si>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</si>
  <si>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</si>
  <si>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</si>
  <si>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</si>
  <si>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</si>
  <si>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</si>
  <si>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</si>
  <si>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</si>
  <si>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</si>
  <si>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</si>
  <si>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</si>
  <si>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</si>
  <si>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</si>
  <si>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</si>
  <si>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</si>
  <si>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</si>
  <si>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</si>
  <si>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</si>
  <si>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</si>
  <si>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</si>
  <si>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</si>
  <si>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</si>
  <si>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</si>
  <si>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</si>
  <si>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</si>
  <si>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</si>
  <si>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</si>
  <si>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</si>
  <si>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</si>
  <si>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</si>
  <si>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</si>
  <si>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</si>
  <si>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</si>
  <si>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</si>
  <si>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</si>
  <si>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</si>
  <si>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</si>
  <si>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</si>
  <si>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</si>
  <si>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</si>
  <si>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</si>
  <si>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</si>
  <si>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</si>
  <si>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</si>
  <si>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</si>
  <si>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</si>
  <si>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</si>
  <si>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</si>
  <si>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</si>
  <si>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</si>
  <si>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</si>
  <si>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</si>
  <si>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</si>
  <si>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</si>
  <si>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</si>
  <si>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</si>
  <si>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</si>
  <si>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</si>
  <si>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</si>
  <si>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</si>
  <si>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</si>
  <si>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</si>
  <si>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</si>
  <si>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</si>
  <si>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</si>
  <si>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</si>
  <si>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</si>
  <si>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</si>
  <si>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</si>
  <si>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</si>
  <si>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</si>
  <si>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</si>
  <si>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</si>
  <si>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</si>
  <si>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</si>
  <si>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</si>
  <si>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</si>
  <si>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</si>
  <si>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</si>
  <si>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</si>
  <si>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</si>
  <si>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</si>
  <si>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</si>
  <si>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</si>
  <si>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</si>
  <si>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</si>
  <si>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</si>
  <si>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</si>
  <si>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</si>
  <si>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</si>
  <si>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</si>
  <si>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</si>
  <si>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</si>
  <si>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</si>
  <si>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</si>
  <si>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</si>
  <si>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</si>
  <si>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</si>
  <si>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</si>
  <si>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</si>
  <si>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</si>
  <si>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</si>
  <si>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</si>
  <si>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</si>
  <si>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</si>
  <si>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</si>
  <si>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</si>
  <si>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</si>
  <si>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</si>
  <si>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</si>
  <si>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</si>
  <si>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</si>
  <si>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</si>
  <si>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</si>
  <si>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</si>
  <si>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</si>
  <si>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</si>
  <si>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</si>
  <si>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</si>
  <si>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</si>
  <si>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</si>
  <si>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</si>
  <si>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</si>
  <si>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</si>
  <si>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</si>
  <si>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</si>
  <si>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</si>
  <si>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</si>
  <si>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</si>
  <si>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</si>
  <si>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</si>
  <si>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</si>
  <si>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</si>
  <si>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</si>
  <si>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</si>
  <si>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</si>
  <si>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</si>
  <si>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</si>
  <si>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</si>
  <si>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</si>
  <si>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</si>
  <si>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</si>
  <si>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</si>
  <si>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</si>
  <si>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</si>
  <si>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</si>
  <si>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</si>
  <si>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</si>
  <si>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</si>
  <si>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</si>
  <si>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</si>
  <si>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</si>
  <si>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</si>
  <si>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</si>
  <si>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</si>
  <si>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</si>
  <si>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</si>
  <si>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</si>
  <si>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</si>
  <si>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</si>
  <si>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</si>
  <si>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</si>
  <si>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</si>
  <si>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</si>
  <si>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</si>
  <si>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</si>
  <si>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</si>
  <si>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</si>
  <si>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</si>
  <si>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</si>
  <si>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</si>
  <si>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</si>
  <si>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</si>
  <si>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</si>
  <si>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</si>
  <si>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</si>
  <si>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</si>
  <si>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</si>
  <si>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</si>
  <si>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</si>
  <si>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</si>
  <si>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</si>
  <si>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</si>
  <si>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</si>
  <si>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</si>
  <si>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</si>
  <si>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</si>
  <si>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</si>
  <si>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</si>
  <si>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</si>
  <si>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</si>
  <si>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</si>
  <si>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</si>
  <si>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</si>
  <si>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</si>
  <si>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</si>
  <si>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</si>
  <si>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</si>
  <si>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</si>
  <si>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</si>
  <si>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</si>
  <si>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</si>
  <si>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</si>
  <si>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</si>
  <si>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</si>
  <si>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</si>
  <si>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</si>
  <si>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</si>
  <si>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</si>
  <si>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</si>
  <si>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</si>
  <si>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</si>
  <si>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</si>
  <si>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</si>
  <si>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</si>
  <si>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</si>
  <si>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</si>
  <si>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</si>
  <si>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</si>
  <si>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</si>
  <si>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</si>
  <si>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</si>
  <si>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</si>
  <si>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</si>
  <si>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</si>
  <si>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</si>
  <si>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</si>
  <si>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</si>
  <si>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</si>
  <si>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</si>
  <si>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</si>
  <si>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</si>
  <si>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</si>
  <si>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</si>
  <si>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</si>
  <si>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</si>
  <si>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</si>
  <si>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</si>
  <si>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</si>
  <si>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</si>
  <si>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</si>
  <si>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</si>
  <si>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</si>
  <si>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</si>
  <si>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</si>
  <si>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</si>
  <si>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</si>
  <si>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</si>
  <si>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</si>
  <si>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</si>
  <si>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</si>
  <si>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</si>
  <si>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</si>
  <si>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</si>
  <si>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</si>
  <si>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</si>
  <si>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</si>
  <si>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</si>
  <si>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</si>
  <si>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</si>
  <si>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</si>
  <si>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</si>
  <si>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</si>
  <si>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</si>
  <si>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</si>
  <si>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</si>
  <si>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</si>
  <si>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</si>
  <si>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</si>
  <si>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</si>
  <si>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</si>
  <si>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</si>
  <si>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</si>
  <si>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</si>
  <si>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</si>
  <si>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</si>
  <si>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</si>
  <si>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</si>
  <si>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</si>
  <si>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</si>
  <si>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</si>
  <si>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</si>
  <si>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</si>
  <si>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</si>
  <si>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</si>
  <si>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</si>
  <si>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</si>
  <si>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</si>
  <si>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</si>
  <si>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</si>
  <si>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</si>
  <si>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</si>
  <si>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</si>
  <si>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</si>
  <si>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</si>
  <si>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</si>
  <si>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</si>
  <si>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</si>
  <si>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</si>
  <si>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</si>
  <si>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</si>
  <si>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</si>
  <si>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</si>
  <si>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</si>
  <si>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</si>
  <si>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</si>
  <si>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</si>
  <si>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</si>
  <si>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</si>
  <si>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</si>
  <si>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</si>
  <si>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</si>
  <si>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</si>
  <si>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</si>
  <si>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</si>
  <si>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</si>
  <si>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</si>
  <si>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</si>
  <si>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</si>
  <si>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</si>
  <si>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</si>
  <si>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</si>
  <si>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</si>
  <si>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</si>
  <si>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</si>
  <si>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</si>
  <si>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</si>
  <si>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</si>
  <si>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</si>
  <si>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</si>
  <si>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</si>
  <si>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</si>
  <si>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</si>
  <si>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</si>
  <si>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</si>
  <si>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</si>
  <si>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</si>
  <si>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</si>
  <si>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</si>
  <si>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</si>
  <si>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</si>
  <si>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</si>
  <si>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</si>
  <si>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</si>
  <si>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</si>
  <si>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</si>
  <si>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</si>
  <si>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</si>
  <si>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</si>
  <si>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</si>
  <si>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</si>
  <si>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</si>
  <si>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</si>
  <si>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</si>
  <si>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</si>
  <si>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</si>
  <si>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</si>
  <si>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</si>
  <si>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</si>
  <si>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</si>
  <si>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</si>
  <si>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</si>
  <si>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</si>
  <si>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</si>
  <si>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</si>
  <si>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</si>
  <si>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</si>
  <si>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</si>
  <si>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</si>
  <si>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</si>
  <si>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</si>
  <si>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</si>
  <si>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</si>
  <si>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</si>
  <si>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</si>
  <si>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</si>
  <si>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</si>
  <si>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</si>
  <si>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</si>
  <si>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</si>
  <si>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</si>
  <si>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</si>
  <si>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</si>
  <si>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</si>
  <si>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</si>
  <si>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</si>
  <si>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</si>
  <si>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</si>
  <si>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</si>
  <si>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</si>
  <si>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</si>
  <si>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</si>
  <si>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</si>
  <si>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</si>
  <si>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</si>
  <si>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</si>
  <si>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</si>
  <si>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</si>
  <si>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</si>
  <si>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</si>
  <si>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</si>
  <si>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</si>
  <si>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</si>
  <si>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</si>
  <si>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</si>
  <si>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</si>
  <si>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</si>
  <si>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</si>
  <si>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</si>
  <si>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</si>
  <si>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</si>
  <si>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</si>
  <si>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</si>
  <si>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</si>
  <si>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</si>
  <si>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</si>
  <si>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</si>
  <si>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</si>
  <si>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</si>
  <si>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</si>
  <si>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</si>
  <si>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</si>
  <si>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</si>
  <si>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</si>
  <si>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</si>
  <si>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</si>
  <si>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</si>
  <si>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</si>
  <si>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</si>
  <si>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</si>
  <si>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</si>
  <si>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</si>
  <si>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</si>
  <si>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</si>
  <si>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</si>
  <si>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</si>
  <si>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</si>
  <si>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</si>
  <si>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</si>
  <si>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</si>
  <si>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</si>
  <si>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</si>
  <si>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</si>
  <si>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</si>
  <si>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</si>
  <si>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</si>
  <si>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</si>
  <si>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</si>
  <si>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</si>
  <si>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</si>
  <si>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</si>
  <si>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</si>
  <si>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</si>
  <si>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</si>
  <si>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</si>
  <si>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</si>
  <si>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</si>
  <si>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</si>
  <si>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</si>
  <si>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</si>
  <si>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</si>
  <si>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</si>
  <si>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</si>
  <si>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</si>
  <si>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</si>
  <si>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</si>
  <si>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</si>
  <si>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</si>
  <si>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</si>
  <si>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</si>
  <si>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</si>
  <si>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</si>
  <si>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</si>
  <si>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</si>
  <si>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</si>
  <si>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</si>
  <si>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</si>
  <si>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</si>
  <si>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</si>
  <si>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</si>
  <si>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</si>
  <si>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</si>
  <si>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</si>
  <si>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</si>
  <si>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</si>
  <si>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</si>
  <si>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</si>
  <si>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</si>
  <si>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</si>
  <si>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</si>
  <si>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</si>
  <si>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</si>
  <si>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</si>
  <si>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</si>
  <si>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</si>
  <si>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</si>
  <si>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</si>
  <si>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</si>
  <si>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</si>
  <si>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</si>
  <si>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</si>
  <si>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</si>
  <si>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</si>
  <si>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</si>
  <si>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</si>
  <si>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</si>
  <si>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</si>
  <si>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</si>
  <si>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</si>
  <si>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</si>
  <si>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</si>
  <si>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</si>
  <si>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</si>
  <si>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</si>
  <si>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</si>
  <si>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</si>
  <si>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</si>
  <si>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</si>
  <si>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</si>
  <si>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</si>
  <si>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</si>
  <si>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</si>
  <si>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</si>
  <si>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</si>
  <si>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</si>
  <si>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</si>
  <si>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</si>
  <si>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</si>
  <si>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</si>
  <si>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</si>
  <si>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</si>
  <si>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</si>
  <si>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</si>
  <si>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</si>
  <si>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</si>
  <si>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</si>
  <si>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</si>
  <si>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</si>
  <si>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</si>
  <si>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</si>
  <si>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</si>
  <si>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</si>
  <si>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</si>
  <si>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</si>
  <si>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</si>
  <si>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</si>
  <si>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</si>
  <si>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</si>
  <si>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</si>
  <si>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</si>
  <si>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</si>
  <si>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</si>
  <si>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</si>
  <si>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</si>
  <si>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</si>
  <si>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</si>
  <si>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</si>
  <si>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</si>
  <si>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</si>
  <si>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</si>
  <si>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</si>
  <si>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</si>
  <si>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</si>
  <si>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</si>
  <si>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</si>
  <si>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</si>
  <si>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</si>
  <si>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</si>
  <si>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</si>
  <si>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</si>
  <si>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</si>
  <si>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</si>
  <si>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</si>
  <si>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</si>
  <si>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</si>
  <si>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</si>
  <si>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</si>
  <si>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</si>
  <si>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</si>
  <si>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</si>
  <si>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</si>
  <si>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</si>
  <si>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</si>
  <si>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</si>
  <si>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</si>
  <si>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</si>
  <si>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</si>
  <si>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</si>
  <si>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</si>
  <si>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</si>
  <si>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</si>
  <si>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</si>
  <si>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</si>
  <si>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</si>
  <si>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</si>
  <si>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</si>
  <si>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</si>
  <si>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</si>
  <si>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</si>
  <si>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</si>
  <si>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</si>
  <si>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</si>
  <si>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</si>
  <si>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</si>
  <si>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</si>
  <si>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</si>
  <si>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</si>
  <si>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</si>
  <si>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</si>
  <si>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</si>
  <si>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</si>
  <si>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</si>
  <si>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</si>
  <si>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</si>
  <si>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</si>
  <si>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</si>
  <si>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</si>
  <si>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</si>
  <si>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</si>
  <si>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</si>
  <si>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</si>
  <si>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</si>
  <si>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</si>
  <si>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</si>
  <si>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</si>
  <si>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</si>
  <si>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</si>
  <si>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</si>
  <si>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</si>
  <si>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</si>
  <si>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</si>
  <si>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</si>
  <si>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</si>
  <si>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</si>
  <si>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</si>
  <si>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</si>
  <si>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</si>
  <si>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</si>
  <si>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</si>
  <si>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</si>
  <si>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</si>
  <si>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</si>
  <si>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</si>
  <si>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</si>
  <si>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</si>
  <si>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</si>
  <si>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</si>
  <si>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</si>
  <si>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</si>
  <si>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</si>
  <si>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</si>
  <si>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</si>
  <si>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</si>
  <si>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</si>
  <si>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</si>
  <si>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</si>
  <si>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</si>
  <si>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</si>
  <si>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</si>
  <si>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</si>
  <si>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</si>
  <si>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</si>
  <si>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</si>
  <si>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</si>
  <si>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</si>
  <si>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</si>
  <si>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</si>
  <si>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</si>
  <si>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</si>
  <si>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</si>
  <si>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</si>
  <si>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</si>
  <si>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</si>
  <si>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</si>
  <si>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</si>
  <si>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</si>
  <si>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</si>
  <si>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</si>
  <si>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</si>
  <si>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</si>
  <si>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</si>
  <si>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</si>
  <si>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</si>
  <si>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</si>
  <si>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</si>
  <si>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</si>
  <si>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</si>
  <si>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</si>
  <si>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</si>
  <si>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</si>
  <si>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</si>
  <si>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</si>
  <si>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</si>
  <si>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</si>
  <si>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</si>
  <si>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</si>
  <si>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</si>
  <si>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</si>
  <si>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</si>
  <si>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</si>
  <si>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</si>
  <si>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</si>
  <si>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</si>
  <si>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</si>
  <si>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</si>
  <si>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</si>
  <si>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</si>
  <si>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</si>
  <si>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</si>
  <si>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</si>
  <si>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</si>
  <si>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</si>
  <si>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</si>
  <si>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</si>
  <si>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</si>
  <si>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</si>
  <si>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</si>
  <si>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</si>
  <si>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</si>
  <si>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</si>
  <si>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</si>
  <si>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</si>
  <si>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</si>
  <si>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</si>
  <si>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</si>
  <si>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</si>
  <si>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</si>
  <si>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</si>
  <si>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</si>
  <si>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</si>
  <si>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</si>
  <si>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</si>
  <si>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</si>
  <si>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</si>
  <si>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</si>
  <si>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</si>
  <si>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</si>
  <si>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</si>
  <si>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</si>
  <si>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</si>
  <si>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</si>
  <si>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</si>
  <si>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</si>
  <si>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</si>
  <si>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</si>
  <si>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</si>
  <si>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</si>
  <si>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</si>
  <si>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</si>
  <si>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</si>
  <si>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</si>
  <si>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</si>
  <si>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</si>
  <si>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</si>
  <si>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</si>
  <si>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</si>
  <si>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</si>
  <si>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</si>
  <si>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</si>
  <si>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</si>
  <si>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</si>
  <si>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</si>
  <si>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</si>
  <si>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</si>
  <si>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</si>
  <si>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</si>
  <si>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</si>
  <si>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</si>
  <si>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</si>
  <si>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</si>
  <si>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</si>
  <si>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</si>
  <si>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</si>
  <si>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</si>
  <si>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</si>
  <si>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</si>
  <si>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</si>
  <si>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</si>
  <si>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</si>
  <si>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</si>
  <si>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</si>
  <si>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</si>
  <si>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</si>
  <si>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</si>
  <si>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</si>
  <si>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</si>
  <si>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</si>
  <si>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</si>
  <si>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</si>
  <si>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</si>
  <si>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</si>
  <si>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</si>
  <si>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</si>
  <si>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</si>
  <si>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</si>
  <si>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</si>
  <si>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</si>
  <si>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</si>
  <si>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</si>
  <si>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</si>
  <si>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</si>
  <si>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</si>
  <si>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</si>
  <si>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</si>
  <si>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</si>
  <si>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</si>
  <si>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</si>
  <si>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</si>
  <si>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</si>
  <si>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</si>
  <si>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</si>
  <si>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</si>
  <si>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</si>
  <si>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</si>
  <si>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</si>
  <si>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</si>
  <si>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</si>
  <si>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</si>
  <si>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</si>
  <si>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</si>
  <si>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</si>
  <si>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</si>
  <si>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</si>
  <si>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</si>
  <si>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</si>
  <si>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</si>
  <si>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</si>
  <si>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</si>
  <si>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</si>
  <si>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</si>
  <si>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</si>
  <si>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</si>
  <si>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</si>
  <si>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</si>
  <si>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</si>
  <si>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</si>
  <si>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</si>
  <si>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</si>
  <si>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</si>
  <si>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</si>
  <si>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</si>
  <si>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</si>
  <si>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</si>
  <si>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</si>
  <si>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</si>
  <si>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</si>
  <si>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</si>
  <si>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</si>
  <si>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</si>
  <si>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</si>
  <si>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</si>
  <si>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</si>
  <si>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</si>
  <si>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</si>
  <si>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</si>
  <si>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</si>
  <si>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</si>
  <si>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</si>
  <si>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</si>
  <si>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</si>
  <si>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</si>
  <si>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</si>
  <si>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</si>
  <si>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</si>
  <si>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</si>
  <si>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</si>
  <si>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</si>
  <si>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</si>
  <si>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</si>
  <si>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</si>
  <si>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</si>
  <si>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</si>
  <si>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</si>
  <si>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</si>
  <si>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</si>
  <si>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</si>
  <si>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</si>
  <si>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</si>
  <si>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</si>
  <si>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</si>
  <si>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</si>
  <si>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</si>
  <si>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</si>
  <si>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</si>
  <si>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</si>
  <si>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</si>
  <si>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</si>
  <si>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</si>
  <si>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</si>
  <si>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</si>
  <si>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</si>
  <si>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</si>
  <si>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</si>
  <si>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</si>
  <si>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</si>
  <si>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</si>
  <si>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</si>
  <si>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</si>
  <si>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</si>
  <si>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</si>
  <si>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</si>
  <si>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</si>
  <si>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</si>
  <si>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</si>
  <si>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</si>
  <si>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</si>
  <si>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</si>
  <si>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</si>
  <si>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</si>
  <si>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</si>
  <si>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</si>
  <si>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</si>
  <si>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</si>
  <si>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</si>
  <si>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</si>
  <si>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</si>
  <si>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</si>
  <si>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</si>
  <si>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</si>
  <si>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</si>
  <si>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</si>
  <si>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</si>
  <si>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</si>
  <si>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</si>
  <si>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</si>
  <si>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</si>
  <si>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</si>
  <si>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</si>
  <si>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</si>
  <si>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</si>
  <si>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</si>
  <si>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</si>
  <si>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</si>
  <si>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</si>
  <si>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</si>
  <si>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</si>
  <si>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</si>
  <si>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</si>
  <si>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</si>
  <si>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</si>
  <si>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</si>
  <si>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</si>
  <si>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</si>
  <si>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</si>
  <si>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</si>
  <si>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</si>
  <si>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</si>
  <si>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</si>
  <si>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</si>
  <si>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</si>
  <si>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</si>
  <si>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</si>
  <si>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</si>
  <si>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</si>
  <si>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</si>
  <si>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</si>
  <si>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</si>
  <si>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</si>
  <si>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</si>
  <si>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</si>
  <si>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</si>
  <si>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</si>
  <si>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</si>
  <si>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</si>
  <si>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</si>
  <si>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</si>
  <si>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</si>
  <si>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</si>
  <si>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</si>
  <si>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</si>
  <si>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</si>
  <si>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</si>
  <si>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</si>
  <si>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</si>
  <si>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</si>
  <si>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</si>
  <si>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</si>
  <si>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</si>
  <si>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</si>
  <si>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</si>
  <si>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</si>
  <si>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</si>
  <si>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</si>
  <si>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</si>
  <si>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</si>
  <si>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</si>
  <si>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</si>
  <si>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</si>
  <si>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</si>
  <si>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</si>
  <si>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</si>
  <si>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</si>
  <si>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</si>
  <si>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</si>
  <si>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</si>
  <si>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</si>
  <si>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</si>
  <si>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</si>
  <si>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</si>
  <si>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</si>
  <si>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</si>
  <si>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</si>
  <si>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</si>
  <si>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</si>
  <si>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</si>
  <si>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</si>
  <si>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</si>
  <si>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</si>
  <si>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</si>
  <si>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</si>
  <si>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</si>
  <si>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</si>
  <si>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</si>
  <si>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</si>
  <si>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</si>
  <si>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</si>
  <si>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</si>
  <si>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</si>
  <si>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</si>
  <si>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</si>
  <si>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</si>
  <si>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</si>
  <si>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</si>
  <si>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</si>
  <si>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</si>
  <si>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</si>
  <si>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</si>
  <si>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</si>
  <si>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</si>
  <si>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</si>
  <si>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</si>
  <si>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</si>
  <si>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</si>
  <si>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</si>
  <si>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</si>
  <si>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</si>
  <si>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</si>
  <si>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</si>
  <si>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</si>
  <si>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</si>
  <si>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</si>
  <si>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</si>
  <si>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</si>
  <si>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</si>
  <si>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</si>
  <si>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</si>
  <si>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</si>
  <si>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</si>
  <si>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</si>
  <si>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</si>
  <si>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</si>
  <si>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</si>
  <si>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</si>
  <si>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</si>
  <si>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</si>
  <si>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</si>
  <si>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</si>
  <si>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</si>
  <si>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</si>
  <si>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</si>
  <si>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</si>
  <si>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</si>
  <si>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</si>
  <si>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</si>
  <si>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</si>
  <si>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</si>
  <si>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</si>
  <si>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</si>
  <si>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</si>
  <si>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</si>
  <si>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</si>
  <si>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</si>
  <si>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</si>
  <si>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</si>
  <si>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</si>
  <si>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</si>
  <si>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</si>
  <si>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</si>
  <si>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</si>
  <si>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</si>
  <si>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</si>
  <si>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</si>
  <si>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</si>
  <si>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</si>
  <si>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</si>
  <si>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</si>
  <si>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</si>
  <si>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</si>
  <si>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</si>
  <si>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</si>
  <si>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</si>
  <si>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</si>
  <si>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</si>
  <si>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</si>
  <si>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</si>
  <si>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</si>
  <si>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</si>
  <si>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</si>
  <si>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</si>
  <si>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</si>
  <si>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</si>
  <si>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</si>
  <si>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</si>
  <si>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</si>
  <si>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</si>
  <si>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</si>
  <si>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</si>
  <si>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</si>
  <si>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</si>
  <si>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</si>
  <si>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</si>
  <si>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</si>
  <si>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</si>
  <si>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</si>
  <si>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</si>
  <si>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</si>
  <si>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</si>
  <si>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</si>
  <si>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</si>
  <si>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</si>
  <si>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</si>
  <si>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</si>
  <si>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</si>
  <si>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</si>
  <si>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</si>
  <si>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</si>
  <si>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</si>
  <si>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</si>
  <si>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</si>
  <si>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</si>
  <si>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</si>
  <si>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</si>
  <si>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</si>
  <si>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</si>
  <si>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</si>
  <si>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</si>
  <si>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</si>
  <si>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</si>
  <si>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</si>
  <si>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</si>
  <si>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</si>
  <si>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</si>
  <si>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</si>
  <si>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</si>
  <si>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</si>
  <si>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</si>
  <si>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</si>
  <si>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</si>
  <si>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</si>
  <si>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</si>
  <si>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</si>
  <si>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</si>
  <si>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</si>
  <si>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</si>
  <si>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</si>
  <si>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</si>
  <si>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</si>
  <si>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</si>
  <si>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</si>
  <si>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</si>
  <si>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</si>
  <si>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</si>
  <si>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</si>
  <si>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</si>
  <si>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</si>
  <si>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</si>
  <si>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</si>
  <si>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</si>
  <si>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</si>
  <si>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</si>
  <si>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</si>
  <si>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</si>
  <si>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</si>
  <si>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</si>
  <si>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</si>
  <si>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</si>
  <si>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</si>
  <si>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</si>
  <si>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</si>
  <si>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</si>
  <si>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</si>
  <si>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</si>
  <si>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</si>
  <si>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</si>
  <si>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</si>
  <si>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</si>
  <si>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</si>
  <si>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</si>
  <si>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</si>
  <si>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</si>
  <si>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</si>
  <si>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</si>
  <si>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</si>
  <si>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</si>
  <si>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</si>
  <si>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</si>
  <si>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</si>
  <si>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</si>
  <si>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</si>
  <si>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</si>
  <si>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</si>
  <si>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</si>
  <si>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</si>
  <si>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</si>
  <si>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</si>
  <si>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</si>
  <si>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</si>
  <si>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</si>
  <si>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</si>
  <si>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</si>
  <si>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</si>
  <si>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</si>
  <si>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</si>
  <si>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</si>
  <si>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</si>
  <si>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</si>
  <si>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</si>
  <si>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</si>
  <si>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</si>
  <si>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</si>
  <si>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</si>
  <si>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</si>
  <si>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</si>
  <si>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</si>
  <si>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</si>
  <si>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</si>
  <si>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</si>
  <si>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</si>
  <si>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</si>
  <si>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</si>
  <si>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</si>
  <si>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</si>
  <si>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</si>
  <si>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</si>
  <si>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</si>
  <si>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</si>
  <si>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</si>
  <si>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</si>
  <si>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</si>
  <si>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</si>
  <si>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</si>
  <si>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</si>
  <si>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</si>
  <si>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</si>
  <si>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</si>
  <si>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</si>
  <si>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</si>
  <si>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</si>
  <si>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</si>
  <si>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</si>
  <si>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</si>
  <si>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</si>
  <si>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</si>
  <si>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</si>
  <si>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</si>
  <si>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</si>
  <si>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</si>
  <si>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</si>
  <si>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</si>
  <si>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</si>
  <si>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</si>
  <si>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</si>
  <si>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</si>
  <si>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</si>
  <si>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</si>
  <si>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</si>
  <si>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</si>
  <si>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</si>
  <si>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</si>
  <si>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</si>
  <si>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</si>
  <si>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</si>
  <si>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</si>
  <si>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</si>
  <si>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</si>
  <si>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</si>
  <si>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</si>
  <si>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</si>
  <si>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</si>
  <si>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</si>
  <si>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</si>
  <si>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</si>
  <si>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</si>
  <si>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</si>
  <si>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</si>
  <si>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</si>
  <si>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</si>
  <si>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</si>
  <si>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</si>
  <si>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</si>
  <si>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</si>
  <si>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</si>
  <si>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</si>
  <si>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</si>
  <si>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</si>
  <si>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</si>
  <si>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</si>
  <si>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</si>
  <si>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</si>
  <si>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</si>
  <si>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</si>
  <si>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</si>
  <si>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</si>
  <si>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</si>
  <si>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</si>
  <si>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</si>
  <si>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</si>
  <si>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</si>
  <si>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</si>
  <si>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</si>
  <si>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</si>
  <si>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</si>
  <si>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</si>
  <si>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</si>
  <si>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</si>
  <si>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</si>
  <si>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</si>
  <si>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</si>
  <si>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</si>
  <si>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</si>
  <si>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</si>
  <si>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</si>
  <si>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</si>
  <si>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</si>
  <si>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</si>
  <si>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</si>
  <si>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</si>
  <si>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</si>
  <si>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</si>
  <si>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</si>
  <si>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</si>
  <si>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</si>
  <si>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</si>
  <si>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</si>
  <si>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</si>
  <si>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</si>
  <si>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</si>
  <si>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</si>
  <si>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</si>
  <si>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</si>
  <si>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</si>
  <si>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</si>
  <si>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</si>
  <si>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</si>
  <si>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</si>
  <si>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</si>
  <si>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</si>
  <si>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</si>
  <si>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</si>
  <si>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</si>
  <si>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</si>
  <si>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</si>
  <si>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</si>
  <si>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</si>
  <si>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</si>
  <si>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</si>
  <si>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</si>
  <si>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</si>
  <si>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</si>
  <si>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</si>
  <si>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</si>
  <si>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</si>
  <si>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</si>
  <si>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</si>
  <si>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</si>
  <si>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</si>
  <si>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</si>
  <si>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</si>
  <si>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</si>
  <si>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</si>
  <si>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</si>
  <si>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</si>
  <si>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</si>
  <si>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</si>
  <si>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</si>
  <si>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</si>
  <si>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</si>
  <si>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</si>
  <si>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</si>
  <si>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</si>
  <si>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</si>
  <si>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</si>
  <si>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</si>
  <si>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</si>
  <si>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</si>
  <si>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</si>
  <si>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</si>
  <si>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</si>
  <si>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</si>
  <si>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</si>
  <si>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</si>
  <si>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</si>
  <si>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</si>
  <si>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</si>
  <si>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</si>
  <si>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</si>
  <si>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</si>
  <si>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</si>
  <si>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</si>
  <si>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</si>
  <si>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</si>
  <si>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</si>
  <si>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</si>
  <si>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</si>
  <si>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</si>
  <si>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</si>
  <si>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</si>
  <si>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</si>
  <si>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</si>
  <si>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</si>
  <si>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</si>
  <si>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</si>
  <si>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</si>
  <si>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</si>
  <si>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</si>
  <si>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</si>
  <si>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</si>
  <si>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</si>
  <si>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</si>
  <si>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</si>
  <si>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</si>
  <si>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</si>
  <si>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</si>
  <si>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</si>
  <si>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</si>
  <si>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</si>
  <si>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</si>
  <si>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</si>
  <si>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</si>
  <si>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</si>
  <si>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</si>
  <si>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</si>
  <si>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</si>
  <si>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</si>
  <si>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</si>
  <si>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</si>
  <si>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</si>
  <si>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</si>
  <si>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</si>
  <si>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</si>
  <si>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</si>
  <si>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</si>
  <si>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</si>
  <si>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</si>
  <si>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</si>
  <si>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</si>
  <si>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</si>
  <si>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</si>
  <si>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</si>
  <si>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</si>
  <si>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</si>
  <si>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</si>
  <si>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</si>
  <si>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</si>
  <si>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</si>
  <si>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</si>
  <si>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</si>
  <si>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</si>
  <si>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</si>
  <si>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</si>
  <si>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</si>
  <si>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</si>
  <si>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</si>
  <si>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</si>
  <si>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</si>
  <si>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</si>
  <si>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</si>
  <si>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</si>
  <si>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</si>
  <si>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</si>
  <si>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</si>
  <si>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</si>
  <si>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</si>
  <si>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</si>
  <si>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</si>
  <si>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</si>
  <si>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</si>
  <si>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</si>
  <si>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</si>
  <si>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</si>
  <si>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</si>
  <si>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</si>
  <si>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</si>
  <si>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</si>
  <si>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</si>
  <si>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</si>
  <si>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</si>
  <si>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</si>
  <si>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</si>
  <si>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</si>
  <si>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</si>
  <si>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</si>
  <si>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</si>
  <si>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</si>
  <si>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</si>
  <si>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</si>
  <si>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</si>
  <si>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</si>
  <si>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</si>
  <si>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</si>
  <si>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</si>
  <si>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</si>
  <si>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</si>
  <si>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</si>
  <si>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</si>
  <si>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</si>
  <si>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</si>
  <si>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</si>
  <si>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</si>
  <si>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</si>
  <si>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</si>
  <si>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</si>
  <si>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</si>
  <si>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</si>
  <si>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</si>
  <si>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</si>
  <si>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</si>
  <si>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</si>
  <si>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</si>
  <si>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</si>
  <si>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</si>
  <si>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</si>
  <si>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</si>
  <si>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</si>
  <si>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</si>
  <si>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</si>
  <si>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</si>
  <si>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</si>
  <si>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</si>
  <si>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</si>
  <si>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</si>
  <si>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</si>
  <si>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</si>
  <si>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</si>
  <si>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</si>
  <si>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</si>
  <si>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</si>
  <si>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</si>
  <si>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</si>
  <si>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</si>
  <si>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</si>
  <si>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</si>
  <si>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</si>
  <si>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</si>
  <si>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</si>
  <si>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</si>
  <si>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</si>
  <si>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</si>
  <si>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</si>
  <si>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</si>
  <si>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</si>
  <si>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</si>
  <si>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</si>
  <si>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</si>
  <si>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</si>
  <si>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</si>
  <si>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</si>
  <si>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</si>
  <si>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</si>
  <si>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</si>
  <si>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</si>
  <si>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</si>
  <si>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</si>
  <si>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</si>
  <si>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</si>
  <si>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</si>
  <si>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</si>
  <si>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</si>
  <si>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</si>
  <si>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</si>
  <si>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</si>
  <si>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</si>
  <si>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</si>
  <si>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</si>
  <si>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</si>
  <si>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</si>
  <si>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</si>
  <si>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</si>
  <si>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</si>
  <si>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</si>
  <si>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</si>
  <si>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</si>
  <si>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</si>
  <si>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</si>
  <si>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</si>
  <si>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</si>
  <si>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</si>
  <si>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</si>
  <si>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</si>
  <si>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</si>
  <si>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</si>
  <si>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</si>
  <si>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</si>
  <si>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</si>
  <si>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</si>
  <si>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</si>
  <si>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</si>
  <si>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</si>
  <si>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</si>
  <si>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</si>
  <si>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</si>
  <si>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</si>
  <si>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</si>
  <si>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</si>
  <si>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</si>
  <si>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</si>
  <si>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</si>
  <si>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</si>
  <si>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</si>
  <si>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</si>
  <si>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</si>
  <si>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</si>
  <si>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</si>
  <si>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</si>
  <si>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</si>
  <si>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</si>
  <si>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</si>
  <si>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</si>
  <si>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</si>
  <si>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</si>
  <si>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</si>
  <si>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</si>
  <si>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</si>
  <si>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</si>
  <si>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</si>
  <si>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</si>
  <si>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</si>
  <si>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</si>
  <si>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</si>
  <si>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</si>
  <si>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</si>
  <si>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</si>
  <si>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</si>
  <si>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</si>
  <si>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</si>
  <si>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</si>
  <si>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</si>
  <si>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</si>
  <si>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</si>
  <si>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</si>
  <si>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</si>
  <si>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</si>
  <si>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</si>
  <si>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</si>
  <si>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</si>
  <si>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</si>
  <si>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</si>
  <si>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</si>
  <si>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</si>
  <si>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</si>
  <si>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</si>
  <si>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</si>
  <si>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</si>
  <si>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</si>
  <si>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</si>
  <si>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</si>
  <si>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</si>
  <si>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</si>
  <si>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</si>
  <si>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</si>
  <si>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</si>
  <si>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</si>
  <si>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</si>
  <si>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</si>
  <si>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</si>
  <si>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</si>
  <si>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</si>
  <si>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</si>
  <si>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</si>
  <si>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</si>
  <si>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</si>
  <si>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</si>
  <si>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</si>
  <si>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</si>
  <si>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</si>
  <si>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</si>
  <si>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</si>
  <si>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</si>
  <si>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</si>
  <si>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</si>
  <si>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</si>
  <si>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</si>
  <si>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</si>
  <si>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</si>
  <si>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</si>
  <si>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</si>
  <si>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</si>
  <si>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</si>
  <si>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</si>
  <si>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</si>
  <si>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</si>
  <si>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</si>
  <si>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</si>
  <si>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</si>
  <si>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</si>
  <si>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</si>
  <si>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</si>
  <si>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</si>
  <si>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</si>
  <si>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</si>
  <si>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</si>
  <si>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</si>
  <si>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</si>
  <si>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</si>
  <si>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</si>
  <si>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</si>
  <si>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</si>
  <si>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</si>
  <si>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</si>
  <si>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</si>
  <si>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</si>
  <si>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</si>
  <si>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</si>
  <si>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</si>
  <si>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</si>
  <si>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</si>
  <si>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</si>
  <si>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</si>
  <si>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</si>
  <si>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</si>
  <si>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</si>
  <si>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</si>
  <si>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</si>
  <si>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</si>
  <si>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</si>
  <si>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</si>
  <si>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</si>
  <si>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</si>
  <si>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</si>
  <si>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</si>
  <si>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</si>
  <si>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</si>
  <si>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</si>
  <si>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</si>
  <si>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</si>
  <si>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</si>
  <si>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</si>
  <si>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</si>
  <si>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</si>
  <si>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</si>
  <si>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</si>
  <si>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</si>
  <si>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</si>
  <si>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</si>
  <si>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</si>
  <si>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</si>
  <si>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</si>
  <si>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</si>
  <si>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</si>
  <si>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</si>
  <si>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</si>
  <si>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</si>
  <si>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</si>
  <si>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</si>
  <si>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</si>
  <si>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</si>
  <si>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</si>
  <si>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</si>
  <si>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</si>
  <si>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</si>
  <si>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</si>
  <si>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</si>
  <si>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</si>
  <si>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</si>
  <si>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</si>
  <si>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</si>
  <si>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</si>
  <si>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</si>
  <si>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</si>
  <si>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</si>
  <si>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</si>
  <si>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</si>
  <si>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</si>
  <si>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</si>
  <si>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</si>
  <si>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</si>
  <si>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</si>
  <si>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</si>
  <si>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</si>
  <si>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</si>
  <si>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</si>
  <si>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</si>
  <si>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</si>
  <si>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</si>
  <si>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</si>
  <si>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</si>
  <si>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</si>
  <si>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</si>
  <si>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</si>
  <si>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</si>
  <si>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</si>
  <si>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</si>
  <si>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</si>
  <si>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</si>
  <si>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</si>
  <si>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</si>
  <si>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</si>
  <si>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</si>
  <si>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</si>
  <si>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</si>
  <si>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</si>
  <si>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</si>
  <si>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</si>
  <si>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</si>
  <si>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</si>
  <si>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</si>
  <si>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</si>
  <si>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</si>
  <si>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</si>
  <si>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</si>
  <si>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</si>
  <si>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</si>
  <si>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</si>
  <si>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</si>
  <si>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</si>
  <si>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</si>
  <si>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</si>
  <si>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</si>
  <si>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</si>
  <si>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</si>
  <si>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</si>
  <si>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</si>
  <si>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</si>
  <si>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</si>
  <si>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</si>
  <si>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</si>
  <si>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</si>
  <si>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</si>
  <si>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</si>
  <si>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</si>
  <si>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</si>
  <si>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</si>
  <si>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</si>
  <si>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</si>
  <si>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</si>
  <si>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</si>
  <si>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</si>
  <si>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</si>
  <si>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</si>
  <si>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</si>
  <si>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</si>
  <si>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</si>
  <si>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</si>
  <si>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</si>
  <si>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</si>
  <si>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</si>
  <si>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</si>
  <si>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</si>
  <si>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</si>
  <si>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</si>
  <si>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</si>
  <si>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</si>
  <si>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</si>
  <si>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</si>
  <si>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</si>
  <si>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</si>
  <si>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</si>
  <si>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</si>
  <si>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</si>
  <si>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</si>
  <si>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</si>
  <si>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</si>
  <si>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</si>
  <si>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</si>
  <si>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</si>
  <si>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</si>
  <si>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</si>
  <si>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</si>
  <si>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</si>
  <si>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</si>
  <si>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</si>
  <si>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</si>
  <si>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</si>
  <si>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</si>
  <si>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</si>
  <si>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</si>
  <si>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</si>
  <si>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</si>
  <si>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</si>
  <si>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</si>
  <si>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</si>
  <si>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</si>
  <si>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</si>
  <si>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</si>
  <si>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</si>
  <si>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</si>
  <si>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</si>
  <si>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</si>
  <si>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</si>
  <si>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</si>
  <si>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</si>
  <si>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</si>
  <si>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</si>
  <si>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</si>
  <si>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</si>
  <si>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</si>
  <si>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</si>
  <si>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</si>
  <si>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</si>
  <si>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</si>
  <si>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</si>
  <si>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</si>
  <si>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</si>
  <si>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</si>
  <si>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</si>
  <si>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</si>
  <si>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</si>
  <si>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</si>
  <si>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</si>
  <si>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</si>
  <si>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</si>
  <si>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</si>
  <si>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</si>
  <si>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</si>
  <si>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</si>
  <si>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</si>
  <si>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</si>
  <si>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</si>
  <si>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</si>
  <si>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</si>
  <si>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</si>
  <si>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</si>
  <si>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</si>
  <si>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</si>
  <si>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</si>
  <si>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</si>
  <si>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</si>
  <si>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</si>
  <si>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</si>
  <si>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</si>
  <si>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</si>
  <si>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</si>
  <si>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</si>
  <si>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</si>
  <si>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</si>
  <si>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</si>
  <si>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</si>
  <si>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</si>
  <si>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</si>
  <si>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</si>
  <si>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</si>
  <si>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</si>
  <si>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</si>
  <si>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</si>
  <si>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</si>
  <si>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</si>
  <si>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</si>
  <si>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</si>
  <si>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</si>
  <si>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</si>
  <si>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</si>
  <si>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</si>
  <si>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</si>
  <si>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</si>
  <si>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</si>
  <si>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</si>
  <si>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</si>
  <si>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</si>
  <si>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</si>
  <si>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</si>
  <si>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</si>
  <si>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</si>
  <si>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</si>
  <si>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</si>
  <si>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</si>
  <si>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</si>
  <si>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</si>
  <si>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</si>
  <si>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</si>
  <si>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</si>
  <si>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</si>
  <si>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</si>
  <si>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</si>
  <si>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</si>
  <si>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</si>
  <si>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</si>
  <si>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</si>
  <si>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</si>
  <si>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</si>
  <si>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</si>
  <si>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</si>
  <si>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</si>
  <si>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</si>
  <si>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</si>
  <si>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</si>
  <si>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</si>
  <si>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</si>
  <si>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</si>
  <si>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</si>
  <si>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</si>
  <si>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</si>
  <si>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</si>
  <si>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</si>
  <si>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</si>
  <si>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</si>
  <si>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</si>
  <si>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</si>
  <si>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</si>
  <si>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</si>
  <si>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</si>
  <si>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</si>
  <si>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</si>
  <si>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</si>
  <si>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</si>
  <si>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</si>
  <si>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</si>
  <si>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</si>
  <si>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</si>
  <si>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</si>
  <si>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</si>
  <si>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</si>
  <si>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</si>
  <si>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</si>
  <si>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</si>
  <si>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</si>
  <si>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</si>
  <si>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</si>
  <si>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</si>
  <si>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</si>
  <si>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</si>
  <si>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</si>
  <si>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</si>
  <si>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</si>
  <si>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</si>
  <si>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</si>
  <si>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</si>
  <si>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</si>
  <si>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</si>
  <si>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</si>
  <si>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</si>
  <si>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</si>
  <si>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</si>
  <si>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</si>
  <si>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</si>
  <si>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</si>
  <si>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</si>
  <si>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</si>
  <si>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</si>
  <si>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</si>
  <si>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</si>
  <si>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</si>
  <si>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</si>
  <si>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</si>
  <si>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</si>
  <si>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</si>
  <si>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</si>
  <si>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</si>
  <si>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</si>
  <si>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</si>
  <si>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</si>
  <si>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</si>
  <si>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</si>
  <si>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</si>
  <si>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</si>
  <si>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</si>
  <si>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</si>
  <si>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</si>
  <si>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</si>
  <si>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</si>
  <si>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</si>
  <si>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</si>
  <si>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</si>
  <si>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</si>
  <si>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</si>
  <si>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</si>
  <si>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</si>
  <si>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</si>
  <si>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</si>
  <si>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</si>
  <si>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</si>
  <si>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</si>
  <si>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</si>
  <si>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</si>
  <si>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</si>
  <si>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</si>
  <si>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</si>
  <si>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</si>
  <si>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</si>
  <si>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</si>
  <si>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</si>
  <si>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</si>
  <si>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</si>
  <si>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</si>
  <si>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</si>
  <si>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</si>
  <si>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</si>
  <si>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</si>
  <si>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</si>
  <si>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</si>
  <si>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</si>
  <si>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</si>
  <si>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</si>
  <si>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</si>
  <si>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</si>
  <si>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</si>
  <si>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</si>
  <si>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</si>
  <si>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</si>
  <si>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</si>
  <si>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</si>
  <si>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</si>
  <si>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</si>
  <si>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</si>
  <si>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</si>
  <si>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</si>
  <si>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</si>
  <si>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</si>
  <si>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</si>
  <si>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</si>
  <si>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</si>
  <si>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</si>
  <si>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</si>
  <si>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</si>
  <si>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</si>
  <si>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</si>
  <si>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</si>
  <si>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</si>
  <si>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</si>
  <si>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</si>
  <si>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</si>
  <si>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</si>
  <si>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</si>
  <si>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</si>
  <si>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</si>
  <si>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</si>
  <si>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</si>
  <si>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</si>
  <si>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</si>
  <si>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</si>
  <si>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</si>
  <si>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</si>
  <si>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</si>
  <si>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</si>
  <si>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</si>
  <si>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</si>
  <si>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</si>
  <si>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</si>
  <si>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</si>
  <si>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</si>
  <si>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</si>
  <si>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</si>
  <si>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</si>
  <si>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</si>
  <si>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</si>
  <si>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</si>
  <si>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</si>
  <si>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</si>
  <si>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</si>
  <si>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</si>
  <si>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</si>
  <si>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</si>
  <si>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</si>
  <si>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</si>
  <si>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</si>
  <si>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</si>
  <si>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</si>
  <si>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</si>
  <si>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</si>
  <si>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</si>
  <si>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</si>
  <si>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</si>
  <si>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</si>
  <si>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</si>
  <si>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</si>
  <si>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</si>
  <si>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</si>
  <si>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</si>
  <si>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</si>
  <si>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</si>
  <si>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</si>
  <si>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</si>
  <si>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</si>
  <si>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</si>
  <si>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</si>
  <si>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</si>
  <si>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</si>
  <si>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</si>
  <si>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</si>
  <si>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</si>
  <si>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</si>
  <si>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</si>
  <si>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</si>
  <si>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</si>
  <si>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</si>
  <si>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</si>
  <si>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</si>
  <si>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</si>
  <si>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</si>
  <si>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</si>
  <si>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</si>
  <si>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</si>
  <si>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</si>
  <si>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</si>
  <si>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</si>
  <si>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</si>
  <si>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</si>
  <si>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</si>
  <si>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</si>
  <si>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</si>
  <si>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</si>
  <si>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</si>
  <si>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</si>
  <si>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</si>
  <si>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</si>
  <si>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</si>
  <si>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</si>
  <si>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</si>
  <si>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</si>
  <si>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</si>
  <si>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</si>
  <si>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</si>
  <si>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</si>
  <si>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</si>
  <si>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</si>
  <si>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</si>
  <si>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</si>
  <si>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</si>
  <si>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</si>
  <si>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</si>
  <si>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</si>
  <si>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</si>
  <si>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</si>
  <si>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</si>
  <si>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</si>
  <si>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</si>
  <si>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</si>
  <si>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</si>
  <si>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</si>
  <si>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</si>
  <si>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</si>
  <si>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</si>
  <si>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</si>
  <si>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</si>
  <si>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</si>
  <si>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</si>
  <si>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</si>
  <si>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</si>
  <si>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</si>
  <si>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</si>
  <si>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</si>
  <si>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</si>
  <si>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</si>
  <si>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</si>
  <si>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</si>
  <si>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</si>
  <si>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</si>
  <si>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</si>
  <si>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</si>
  <si>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</si>
  <si>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</si>
  <si>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</si>
  <si>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</si>
  <si>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</si>
  <si>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</si>
  <si>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</si>
  <si>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</si>
  <si>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</si>
  <si>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</si>
  <si>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</si>
  <si>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</si>
  <si>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</si>
  <si>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</si>
  <si>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</si>
  <si>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</si>
  <si>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</si>
  <si>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</si>
  <si>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</si>
  <si>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</si>
  <si>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</si>
  <si>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</si>
  <si>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</si>
  <si>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</si>
  <si>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</si>
  <si>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</si>
  <si>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</si>
  <si>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</si>
  <si>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</si>
  <si>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</si>
  <si>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</si>
  <si>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</si>
  <si>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</si>
  <si>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</si>
  <si>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</si>
  <si>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</si>
  <si>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</si>
  <si>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</si>
  <si>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</si>
  <si>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</si>
  <si>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</si>
  <si>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</si>
  <si>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</si>
  <si>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</si>
  <si>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</si>
  <si>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</si>
  <si>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</si>
  <si>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</si>
  <si>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</si>
  <si>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</si>
  <si>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</si>
  <si>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</si>
  <si>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</si>
  <si>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</si>
  <si>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</si>
  <si>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</si>
  <si>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</si>
  <si>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</si>
  <si>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</si>
  <si>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</si>
  <si>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</si>
  <si>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</si>
  <si>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</si>
  <si>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</si>
  <si>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</si>
  <si>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</si>
  <si>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</si>
  <si>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</si>
  <si>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</si>
  <si>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</si>
  <si>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</si>
  <si>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</si>
  <si>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</si>
  <si>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</si>
  <si>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</si>
  <si>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</si>
  <si>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</si>
  <si>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</si>
  <si>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</si>
  <si>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</si>
  <si>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</si>
  <si>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</si>
  <si>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</si>
  <si>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</si>
  <si>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</si>
  <si>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</si>
  <si>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</si>
  <si>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</si>
  <si>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</si>
  <si>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</si>
  <si>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</si>
  <si>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</si>
  <si>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</si>
  <si>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</si>
  <si>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</si>
  <si>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</si>
  <si>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</si>
  <si>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</si>
  <si>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</si>
  <si>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</si>
  <si>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</si>
  <si>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</si>
  <si>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</si>
  <si>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</si>
  <si>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</si>
  <si>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</si>
  <si>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</si>
  <si>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</si>
  <si>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</si>
  <si>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</si>
  <si>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</si>
  <si>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</si>
  <si>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</si>
  <si>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</si>
  <si>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</si>
  <si>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</si>
  <si>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</si>
  <si>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</si>
  <si>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</si>
  <si>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</si>
  <si>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</si>
  <si>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</si>
  <si>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</si>
  <si>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</si>
  <si>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</si>
  <si>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</si>
  <si>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</si>
  <si>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</si>
  <si>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</si>
  <si>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</si>
  <si>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</si>
  <si>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</si>
  <si>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</si>
  <si>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</si>
  <si>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</si>
  <si>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</si>
  <si>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</si>
  <si>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</si>
  <si>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</si>
  <si>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</si>
  <si>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</si>
  <si>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</si>
  <si>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</si>
  <si>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</si>
  <si>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</si>
  <si>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</si>
  <si>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</si>
  <si>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</si>
  <si>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</si>
  <si>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</si>
  <si>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</si>
  <si>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</si>
  <si>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</si>
  <si>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</si>
  <si>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</si>
  <si>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</si>
  <si>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</si>
  <si>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</si>
  <si>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</si>
  <si>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</si>
  <si>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</si>
  <si>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</si>
  <si>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</si>
  <si>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</si>
  <si>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</si>
  <si>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</si>
  <si>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</si>
  <si>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</si>
  <si>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</si>
  <si>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</si>
  <si>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</si>
  <si>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</si>
  <si>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</si>
  <si>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</si>
  <si>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</si>
  <si>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</si>
  <si>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</si>
  <si>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</si>
  <si>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</si>
  <si>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</si>
  <si>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</si>
  <si>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</si>
  <si>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</si>
  <si>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</si>
  <si>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</si>
  <si>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</si>
  <si>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</si>
  <si>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</si>
  <si>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</si>
  <si>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</si>
  <si>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</si>
  <si>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</si>
  <si>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</si>
  <si>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</si>
  <si>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</si>
  <si>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</si>
  <si>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</si>
  <si>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</si>
  <si>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</si>
  <si>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</si>
  <si>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</si>
  <si>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</si>
  <si>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</si>
  <si>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</si>
  <si>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</si>
  <si>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</si>
  <si>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</si>
  <si>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</si>
  <si>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</si>
  <si>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</si>
  <si>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</si>
  <si>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</si>
  <si>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</si>
  <si>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</si>
  <si>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</si>
  <si>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</si>
  <si>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</si>
  <si>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</si>
  <si>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</si>
  <si>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</si>
  <si>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</si>
  <si>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</si>
  <si>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</si>
  <si>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</si>
  <si>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</si>
  <si>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</si>
  <si>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</si>
  <si>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</si>
  <si>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</si>
  <si>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</si>
  <si>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</si>
  <si>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</si>
  <si>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</si>
  <si>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</si>
  <si>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</si>
  <si>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</si>
  <si>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</si>
  <si>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</si>
  <si>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</si>
  <si>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</si>
  <si>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</si>
  <si>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</si>
  <si>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</si>
  <si>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</si>
  <si>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</si>
  <si>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</si>
  <si>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</si>
  <si>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</si>
  <si>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</si>
  <si>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</si>
  <si>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</si>
  <si>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</si>
  <si>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</si>
  <si>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</si>
  <si>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</si>
  <si>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</si>
  <si>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</si>
  <si>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</si>
  <si>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</si>
  <si>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</si>
  <si>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</si>
  <si>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</si>
  <si>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</si>
  <si>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</si>
  <si>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</si>
  <si>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</si>
  <si>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</si>
  <si>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</si>
  <si>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</si>
  <si>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</si>
  <si>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</si>
  <si>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</si>
  <si>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</si>
  <si>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</si>
  <si>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</si>
  <si>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</si>
  <si>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</si>
  <si>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</si>
  <si>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</si>
  <si>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</si>
  <si>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</si>
  <si>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</si>
  <si>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</si>
  <si>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</si>
  <si>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</si>
  <si>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</si>
  <si>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</si>
  <si>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</si>
  <si>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</si>
  <si>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</si>
  <si>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</si>
  <si>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</si>
  <si>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</si>
  <si>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</si>
  <si>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</si>
  <si>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</si>
  <si>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</si>
  <si>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</si>
  <si>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</si>
  <si>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</si>
  <si>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</si>
  <si>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</si>
  <si>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</si>
  <si>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</si>
  <si>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</si>
  <si>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</si>
  <si>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</si>
  <si>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</si>
  <si>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</si>
  <si>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</si>
  <si>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</si>
  <si>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</si>
  <si>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</si>
  <si>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</si>
  <si>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</si>
  <si>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</si>
  <si>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</si>
  <si>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</si>
  <si>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</si>
  <si>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</si>
  <si>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</si>
  <si>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</si>
  <si>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</si>
  <si>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</si>
  <si>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</si>
  <si>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</si>
  <si>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</si>
  <si>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</si>
  <si>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</si>
  <si>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</si>
  <si>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</si>
  <si>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</si>
  <si>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</si>
  <si>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</si>
  <si>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</si>
  <si>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</si>
  <si>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</si>
  <si>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</si>
  <si>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</si>
  <si>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</si>
  <si>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</si>
  <si>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</si>
  <si>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</si>
  <si>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</si>
  <si>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</si>
  <si>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</si>
  <si>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</si>
  <si>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</si>
  <si>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</si>
  <si>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</si>
  <si>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</si>
  <si>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</si>
  <si>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</si>
  <si>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</si>
  <si>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</si>
  <si>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</si>
  <si>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</si>
  <si>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</si>
  <si>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</si>
  <si>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</si>
  <si>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</si>
  <si>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</si>
  <si>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</si>
  <si>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</si>
  <si>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</si>
  <si>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</si>
  <si>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</si>
  <si>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</si>
  <si>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</si>
  <si>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</si>
  <si>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</si>
  <si>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</si>
  <si>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</si>
  <si>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</si>
  <si>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</si>
  <si>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</si>
  <si>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</si>
  <si>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</si>
  <si>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</si>
  <si>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</si>
  <si>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</si>
  <si>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</si>
  <si>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</si>
  <si>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</si>
  <si>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</si>
  <si>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</si>
  <si>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</si>
  <si>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</si>
  <si>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</si>
  <si>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</si>
  <si>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</si>
  <si>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</si>
  <si>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</si>
  <si>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</si>
  <si>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</si>
  <si>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</si>
  <si>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</si>
  <si>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</si>
  <si>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</si>
  <si>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</si>
  <si>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</si>
  <si>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</si>
  <si>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</si>
  <si>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</si>
  <si>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</si>
  <si>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</si>
  <si>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</si>
  <si>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</si>
  <si>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</si>
  <si>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</si>
  <si>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</si>
  <si>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</si>
  <si>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</si>
  <si>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</si>
  <si>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</si>
  <si>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</si>
  <si>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</si>
  <si>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</si>
  <si>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</si>
  <si>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</si>
  <si>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</si>
  <si>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</si>
  <si>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</si>
  <si>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</si>
  <si>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</si>
  <si>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</si>
  <si>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</si>
  <si>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</si>
  <si>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</si>
  <si>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</si>
  <si>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</si>
  <si>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</si>
  <si>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</si>
  <si>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</si>
  <si>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</si>
  <si>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</si>
  <si>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</si>
  <si>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</si>
  <si>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</si>
  <si>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</si>
  <si>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</si>
  <si>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</si>
  <si>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</si>
  <si>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</si>
  <si>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</si>
  <si>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</si>
  <si>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</si>
  <si>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</si>
  <si>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</si>
  <si>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</si>
  <si>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</si>
  <si>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</si>
  <si>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</si>
  <si>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</si>
  <si>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</si>
  <si>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</si>
  <si>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</si>
  <si>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</si>
  <si>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</si>
  <si>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</si>
  <si>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</si>
  <si>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</si>
  <si>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</si>
  <si>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</si>
  <si>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</si>
  <si>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</si>
  <si>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</si>
  <si>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</si>
  <si>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</si>
  <si>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</si>
  <si>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</si>
  <si>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</si>
  <si>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</si>
  <si>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</si>
  <si>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</si>
  <si>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</si>
  <si>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</si>
  <si>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</si>
  <si>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</si>
  <si>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</si>
  <si>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</si>
  <si>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</si>
  <si>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</si>
  <si>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</si>
  <si>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</si>
  <si>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</si>
  <si>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</si>
  <si>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</si>
  <si>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</si>
  <si>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</si>
  <si>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</si>
  <si>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</si>
  <si>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</si>
  <si>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</si>
  <si>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</si>
  <si>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</si>
  <si>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</si>
  <si>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</si>
  <si>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</si>
  <si>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</si>
  <si>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</si>
  <si>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</si>
  <si>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</si>
  <si>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</si>
  <si>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</si>
  <si>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</si>
  <si>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</si>
  <si>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</si>
  <si>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</si>
  <si>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</si>
  <si>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</si>
  <si>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</si>
  <si>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</si>
  <si>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</si>
  <si>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</si>
  <si>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</si>
  <si>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</si>
  <si>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</si>
  <si>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</si>
  <si>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</si>
  <si>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</si>
  <si>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</si>
  <si>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</si>
  <si>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</si>
  <si>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</si>
  <si>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</si>
  <si>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</si>
  <si>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</si>
  <si>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</si>
  <si>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</si>
  <si>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</si>
  <si>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</si>
  <si>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</si>
  <si>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</si>
  <si>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</si>
  <si>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</si>
  <si>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</si>
  <si>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</si>
  <si>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</si>
  <si>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</si>
  <si>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</si>
  <si>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</si>
  <si>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</si>
  <si>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</si>
  <si>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</si>
  <si>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</si>
  <si>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</si>
  <si>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</si>
  <si>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</si>
  <si>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</si>
  <si>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</si>
  <si>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</si>
  <si>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</si>
  <si>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</si>
  <si>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</si>
  <si>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</si>
  <si>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</si>
  <si>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</si>
  <si>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</si>
  <si>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</si>
  <si>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</si>
  <si>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</si>
  <si>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</si>
  <si>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</si>
  <si>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</si>
  <si>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</si>
  <si>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</si>
  <si>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</si>
  <si>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</si>
  <si>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</si>
  <si>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</si>
  <si>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</si>
  <si>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</si>
  <si>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</si>
  <si>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</si>
  <si>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</si>
  <si>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</si>
  <si>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</si>
  <si>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</si>
  <si>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</si>
  <si>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</si>
  <si>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</si>
  <si>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</si>
  <si>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</si>
  <si>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</si>
  <si>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</si>
  <si>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</si>
  <si>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</si>
  <si>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</si>
  <si>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</si>
  <si>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</si>
  <si>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</si>
  <si>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</si>
  <si>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</si>
  <si>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</si>
  <si>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</si>
  <si>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</si>
  <si>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</si>
  <si>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</si>
  <si>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</si>
  <si>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</si>
  <si>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</si>
  <si>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</si>
  <si>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</si>
  <si>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</si>
  <si>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</si>
  <si>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</si>
  <si>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</si>
  <si>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</si>
  <si>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</si>
  <si>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</si>
  <si>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</si>
  <si>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</si>
  <si>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</si>
  <si>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</si>
  <si>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</si>
  <si>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</si>
  <si>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</si>
  <si>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</si>
  <si>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</si>
  <si>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</si>
  <si>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</si>
  <si>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</si>
  <si>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</si>
  <si>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</si>
  <si>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</si>
  <si>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</si>
  <si>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</si>
  <si>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</si>
  <si>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</si>
  <si>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</si>
  <si>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</si>
  <si>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</si>
  <si>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</si>
  <si>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</si>
  <si>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</si>
  <si>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</si>
  <si>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</si>
  <si>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</si>
  <si>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</si>
  <si>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</si>
  <si>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</si>
  <si>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</si>
  <si>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</si>
  <si>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</si>
  <si>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</si>
  <si>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</si>
  <si>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</si>
  <si>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</si>
  <si>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</si>
  <si>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</si>
  <si>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</si>
  <si>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</si>
  <si>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</si>
  <si>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</si>
  <si>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</si>
  <si>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</si>
  <si>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</si>
  <si>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</si>
  <si>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</si>
  <si>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</si>
  <si>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</si>
  <si>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</si>
  <si>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</si>
  <si>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</si>
  <si>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</si>
  <si>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</si>
  <si>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</si>
  <si>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</si>
  <si>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</si>
  <si>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</si>
  <si>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</si>
  <si>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</si>
  <si>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</si>
  <si>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</si>
  <si>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</si>
  <si>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</si>
  <si>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</si>
  <si>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</si>
  <si>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</si>
  <si>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</si>
  <si>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</si>
  <si>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</si>
  <si>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</si>
  <si>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</si>
  <si>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</si>
  <si>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</si>
  <si>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</si>
  <si>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</si>
  <si>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</si>
  <si>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</si>
  <si>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</si>
  <si>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</si>
  <si>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</si>
  <si>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</si>
  <si>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</si>
  <si>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</si>
  <si>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</si>
  <si>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</si>
  <si>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</si>
  <si>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</si>
  <si>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</si>
  <si>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</si>
  <si>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</si>
  <si>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</si>
  <si>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</si>
  <si>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</si>
  <si>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</si>
  <si>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</si>
  <si>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</si>
  <si>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</si>
  <si>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</si>
  <si>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</si>
  <si>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</si>
  <si>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</si>
  <si>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</si>
  <si>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</si>
  <si>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</si>
  <si>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</si>
  <si>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</si>
  <si>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</si>
  <si>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</si>
  <si>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</si>
  <si>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</si>
  <si>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</si>
  <si>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</si>
  <si>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</si>
  <si>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</si>
  <si>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</si>
  <si>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</si>
  <si>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</si>
  <si>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</si>
  <si>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</si>
  <si>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</si>
  <si>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</si>
  <si>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</si>
  <si>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</si>
  <si>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</si>
  <si>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</si>
  <si>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</si>
  <si>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</si>
  <si>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</si>
  <si>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</si>
  <si>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</si>
  <si>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</si>
  <si>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</si>
  <si>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</si>
  <si>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</si>
  <si>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</si>
  <si>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</si>
  <si>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</si>
  <si>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</si>
  <si>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</si>
  <si>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</si>
  <si>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</si>
  <si>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</si>
  <si>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</si>
  <si>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</si>
  <si>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</si>
  <si>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</si>
  <si>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</si>
  <si>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</si>
  <si>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</si>
  <si>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</si>
  <si>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</si>
  <si>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</si>
  <si>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</si>
  <si>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</si>
  <si>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</si>
  <si>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</si>
  <si>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</si>
  <si>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</si>
  <si>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</si>
  <si>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</si>
  <si>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</si>
  <si>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</si>
  <si>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</si>
  <si>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</si>
  <si>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</si>
  <si>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</si>
  <si>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</si>
  <si>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</si>
  <si>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</si>
  <si>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</si>
  <si>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</si>
  <si>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</si>
  <si>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</si>
  <si>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</si>
  <si>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</si>
  <si>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</si>
  <si>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</si>
  <si>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</si>
  <si>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</si>
  <si>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</si>
  <si>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</si>
  <si>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</si>
  <si>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</si>
  <si>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</si>
  <si>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</si>
  <si>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</si>
  <si>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</si>
  <si>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</si>
  <si>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</si>
  <si>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</si>
  <si>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</si>
  <si>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</si>
  <si>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</si>
  <si>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</si>
  <si>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</si>
  <si>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</si>
  <si>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</si>
  <si>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</si>
  <si>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</si>
  <si>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</si>
  <si>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</si>
  <si>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</si>
  <si>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</si>
  <si>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</si>
  <si>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</si>
  <si>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</si>
  <si>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</si>
  <si>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</si>
  <si>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</si>
  <si>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</si>
  <si>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</si>
  <si>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</si>
  <si>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</si>
  <si>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</si>
  <si>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</si>
  <si>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</si>
  <si>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</si>
  <si>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</si>
  <si>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</si>
  <si>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</si>
  <si>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</si>
  <si>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</si>
  <si>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</si>
  <si>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</si>
  <si>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</si>
  <si>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</si>
  <si>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</si>
  <si>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</si>
  <si>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</si>
  <si>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</si>
  <si>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</si>
  <si>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</si>
  <si>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</si>
  <si>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</si>
  <si>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</si>
  <si>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</si>
  <si>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</si>
  <si>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</si>
  <si>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</si>
  <si>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</si>
  <si>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</si>
  <si>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</si>
  <si>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</si>
  <si>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</si>
  <si>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</si>
  <si>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</si>
  <si>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</si>
  <si>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</si>
  <si>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</si>
  <si>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</si>
  <si>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</si>
  <si>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</si>
  <si>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</si>
  <si>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</si>
  <si>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</si>
  <si>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</si>
  <si>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</si>
  <si>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</si>
  <si>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</si>
  <si>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</si>
  <si>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</si>
  <si>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</si>
  <si>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</si>
  <si>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</si>
  <si>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</si>
  <si>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</si>
  <si>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</si>
  <si>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</si>
  <si>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</si>
  <si>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</si>
  <si>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</si>
  <si>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</si>
  <si>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</si>
  <si>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</si>
  <si>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</si>
  <si>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</si>
  <si>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</si>
  <si>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</si>
  <si>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</si>
  <si>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</si>
  <si>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</si>
  <si>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</si>
  <si>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</si>
  <si>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</si>
  <si>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</si>
  <si>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</si>
  <si>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</si>
  <si>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</si>
  <si>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</si>
  <si>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</si>
  <si>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</si>
  <si>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</si>
  <si>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</si>
  <si>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</si>
  <si>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</si>
  <si>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</si>
  <si>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</si>
  <si>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</si>
  <si>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</si>
  <si>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</si>
  <si>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</si>
  <si>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</si>
  <si>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</si>
  <si>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</si>
  <si>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</si>
  <si>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</si>
  <si>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</si>
  <si>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</si>
  <si>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</si>
  <si>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</si>
  <si>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</si>
  <si>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</si>
  <si>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</si>
  <si>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</si>
  <si>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</si>
  <si>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</si>
  <si>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</si>
  <si>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</si>
  <si>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</si>
  <si>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</si>
  <si>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</si>
  <si>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</si>
  <si>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</si>
  <si>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</si>
  <si>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</si>
  <si>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</si>
  <si>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</si>
  <si>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</si>
  <si>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</si>
  <si>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</si>
  <si>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</si>
  <si>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</si>
  <si>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</si>
  <si>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</si>
  <si>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</si>
  <si>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</si>
  <si>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</si>
  <si>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</si>
  <si>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</si>
  <si>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</si>
  <si>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</si>
  <si>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</si>
  <si>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</si>
  <si>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</si>
  <si>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</si>
  <si>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</si>
  <si>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</si>
  <si>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</si>
  <si>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</si>
  <si>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</si>
  <si>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</si>
  <si>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</si>
  <si>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</si>
  <si>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</si>
  <si>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</si>
  <si>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</si>
  <si>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</si>
  <si>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</si>
  <si>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</si>
  <si>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</si>
  <si>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</si>
  <si>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</si>
  <si>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</si>
  <si>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</si>
  <si>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</si>
  <si>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</si>
  <si>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</si>
  <si>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</si>
  <si>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</si>
  <si>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</si>
  <si>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</si>
  <si>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</si>
  <si>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</si>
  <si>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</si>
  <si>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</si>
  <si>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</si>
  <si>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</si>
  <si>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</si>
  <si>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</si>
  <si>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</si>
  <si>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</si>
  <si>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</si>
  <si>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</si>
  <si>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</si>
  <si>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</si>
  <si>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</si>
  <si>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</si>
  <si>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</si>
  <si>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</si>
  <si>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</si>
  <si>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</si>
  <si>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</si>
  <si>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</si>
  <si>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</si>
  <si>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</si>
  <si>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</si>
  <si>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</si>
  <si>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</si>
  <si>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</si>
  <si>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</si>
  <si>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</si>
  <si>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</si>
  <si>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</si>
  <si>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</si>
  <si>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</si>
  <si>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</si>
  <si>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</si>
  <si>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</si>
  <si>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</si>
  <si>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</si>
  <si>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</si>
  <si>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</si>
  <si>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</si>
  <si>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</si>
  <si>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</si>
  <si>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</si>
  <si>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</si>
  <si>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</si>
  <si>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</si>
  <si>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</si>
  <si>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</si>
  <si>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</si>
  <si>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</si>
  <si>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</si>
  <si>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</si>
  <si>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</si>
  <si>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</si>
  <si>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</si>
  <si>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</si>
  <si>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</si>
  <si>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</si>
  <si>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</si>
  <si>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</si>
  <si>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</si>
  <si>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</si>
  <si>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</si>
  <si>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</si>
  <si>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</si>
  <si>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</si>
  <si>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</si>
  <si>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</si>
  <si>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</si>
  <si>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</si>
  <si>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</si>
  <si>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</si>
  <si>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</si>
  <si>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</si>
  <si>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</si>
  <si>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</si>
  <si>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</si>
  <si>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</si>
  <si>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</si>
  <si>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</si>
  <si>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</si>
  <si>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</si>
  <si>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</si>
  <si>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</si>
  <si>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</si>
  <si>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</si>
  <si>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</si>
  <si>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</si>
  <si>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</si>
  <si>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</si>
  <si>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</si>
  <si>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</si>
  <si>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</si>
  <si>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</si>
  <si>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</si>
  <si>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</si>
  <si>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</si>
  <si>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</si>
  <si>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</si>
  <si>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</si>
  <si>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</si>
  <si>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</si>
  <si>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</si>
  <si>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</si>
  <si>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</si>
  <si>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</si>
  <si>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</si>
  <si>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</si>
  <si>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</si>
  <si>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</si>
  <si>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</si>
  <si>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</si>
  <si>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</si>
  <si>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</si>
  <si>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</si>
  <si>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</si>
  <si>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</si>
  <si>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</si>
  <si>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</si>
  <si>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</si>
  <si>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</si>
  <si>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</si>
  <si>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</si>
  <si>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</si>
  <si>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</si>
  <si>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</si>
  <si>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</si>
  <si>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</si>
  <si>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</si>
  <si>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</si>
  <si>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</si>
  <si>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</si>
  <si>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</si>
  <si>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</si>
  <si>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</si>
  <si>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</si>
  <si>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</si>
  <si>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</si>
  <si>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</si>
  <si>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</si>
  <si>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</si>
  <si>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</si>
  <si>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</si>
  <si>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</si>
  <si>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</si>
  <si>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</si>
  <si>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</si>
  <si>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</si>
  <si>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</si>
  <si>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</si>
  <si>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</si>
  <si>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</si>
  <si>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</si>
  <si>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</si>
  <si>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</si>
  <si>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</si>
  <si>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</si>
  <si>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</si>
  <si>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</si>
  <si>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</si>
  <si>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</si>
  <si>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</si>
  <si>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</si>
  <si>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</si>
  <si>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</si>
  <si>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</si>
  <si>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</si>
  <si>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</si>
  <si>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</si>
  <si>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</si>
  <si>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</si>
  <si>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</si>
  <si>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</si>
  <si>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</si>
  <si>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</si>
  <si>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</si>
  <si>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</si>
  <si>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</si>
  <si>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</si>
  <si>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</si>
  <si>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</si>
  <si>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</si>
  <si>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</si>
  <si>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</si>
  <si>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</si>
  <si>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</si>
  <si>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</si>
  <si>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</si>
  <si>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</si>
  <si>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</si>
  <si>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</si>
  <si>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</si>
  <si>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</si>
  <si>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</si>
  <si>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</si>
  <si>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</si>
  <si>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</si>
  <si>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</si>
  <si>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</si>
  <si>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</si>
  <si>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</si>
  <si>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</si>
  <si>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</si>
  <si>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</si>
  <si>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</si>
  <si>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</si>
  <si>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</si>
  <si>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</si>
  <si>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</si>
  <si>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</si>
  <si>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</si>
  <si>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</si>
  <si>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</si>
  <si>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</si>
  <si>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</si>
  <si>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</si>
  <si>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</si>
  <si>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</si>
  <si>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</si>
  <si>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</si>
  <si>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</si>
  <si>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</si>
  <si>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</si>
  <si>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</si>
  <si>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</si>
  <si>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</si>
  <si>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</si>
  <si>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</si>
  <si>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</si>
  <si>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</si>
  <si>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</si>
  <si>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</si>
  <si>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</si>
  <si>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</si>
  <si>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</si>
  <si>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</si>
  <si>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</si>
  <si>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</si>
  <si>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</si>
  <si>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</si>
  <si>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</si>
  <si>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</si>
  <si>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</si>
  <si>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</si>
  <si>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</si>
  <si>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</si>
  <si>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</si>
  <si>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</si>
  <si>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</si>
  <si>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</si>
  <si>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</si>
  <si>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</si>
  <si>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</si>
  <si>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</si>
  <si>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</si>
  <si>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</si>
  <si>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</si>
  <si>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</si>
  <si>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</si>
  <si>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</si>
  <si>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</si>
  <si>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</si>
  <si>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</si>
  <si>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</si>
  <si>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</si>
  <si>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</si>
  <si>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</si>
  <si>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</si>
  <si>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</si>
  <si>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</si>
  <si>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</si>
  <si>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</si>
  <si>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</si>
  <si>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</si>
  <si>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</si>
  <si>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</si>
  <si>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</si>
  <si>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</si>
  <si>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</si>
  <si>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</si>
  <si>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</si>
  <si>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</si>
  <si>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</si>
  <si>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</si>
  <si>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</si>
  <si>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</si>
  <si>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</si>
  <si>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</si>
  <si>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</si>
  <si>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</si>
  <si>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</si>
  <si>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</si>
  <si>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</si>
  <si>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</si>
  <si>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</si>
  <si>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</si>
  <si>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</si>
  <si>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</si>
  <si>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</si>
  <si>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</si>
  <si>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</si>
  <si>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</si>
  <si>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</si>
  <si>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</si>
  <si>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</si>
  <si>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</si>
  <si>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</si>
  <si>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</si>
  <si>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</si>
  <si>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</si>
  <si>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</si>
  <si>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</si>
  <si>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</si>
  <si>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</si>
  <si>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</si>
  <si>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</si>
  <si>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</si>
  <si>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</si>
  <si>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</si>
  <si>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</si>
  <si>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</si>
  <si>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</si>
  <si>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</si>
  <si>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</si>
  <si>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</si>
  <si>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</si>
  <si>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</si>
  <si>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</si>
  <si>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</si>
  <si>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</si>
  <si>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</si>
  <si>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</si>
  <si>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</si>
  <si>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</si>
  <si>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</si>
  <si>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</si>
  <si>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</si>
  <si>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</si>
  <si>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</si>
  <si>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</si>
  <si>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</si>
  <si>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</si>
  <si>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</si>
  <si>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</si>
  <si>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</si>
  <si>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</si>
  <si>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</si>
  <si>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</si>
  <si>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</si>
  <si>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</si>
  <si>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</si>
  <si>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</si>
  <si>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</si>
  <si>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</si>
  <si>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</si>
  <si>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</si>
  <si>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</si>
  <si>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</si>
  <si>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</si>
  <si>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</si>
  <si>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</si>
  <si>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</si>
  <si>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</si>
  <si>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</si>
  <si>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</si>
  <si>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</si>
  <si>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</si>
  <si>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</si>
  <si>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</si>
  <si>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</si>
  <si>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</si>
  <si>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</si>
  <si>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</si>
  <si>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</si>
  <si>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</si>
  <si>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</si>
  <si>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</si>
  <si>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</si>
  <si>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</si>
  <si>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</si>
  <si>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</si>
  <si>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</si>
  <si>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</si>
  <si>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</si>
  <si>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</si>
  <si>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</si>
  <si>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</si>
  <si>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</si>
  <si>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</si>
  <si>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</si>
  <si>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</si>
  <si>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</si>
  <si>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</si>
  <si>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</si>
  <si>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</si>
  <si>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</si>
  <si>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</si>
  <si>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</si>
  <si>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</si>
  <si>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</si>
  <si>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</si>
  <si>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</si>
  <si>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</si>
  <si>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</si>
  <si>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</si>
  <si>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</si>
  <si>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</si>
  <si>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</si>
  <si>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</si>
  <si>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</si>
  <si>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</si>
  <si>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</si>
  <si>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</si>
  <si>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</si>
  <si>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</si>
  <si>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</si>
  <si>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</si>
  <si>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</si>
  <si>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</si>
  <si>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</si>
  <si>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</si>
  <si>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</si>
  <si>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</si>
  <si>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</si>
  <si>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</si>
  <si>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</si>
  <si>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</si>
  <si>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</si>
  <si>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</si>
  <si>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</si>
  <si>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</si>
  <si>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</si>
  <si>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</si>
  <si>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</si>
  <si>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</si>
  <si>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</si>
  <si>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</si>
  <si>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</si>
  <si>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</si>
  <si>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</si>
  <si>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</si>
  <si>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</si>
  <si>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</si>
  <si>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</si>
  <si>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</si>
  <si>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</si>
  <si>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</si>
  <si>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</si>
  <si>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</si>
  <si>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</si>
  <si>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</si>
  <si>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</si>
  <si>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</si>
  <si>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</si>
  <si>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</si>
  <si>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</si>
  <si>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</si>
  <si>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</si>
  <si>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</si>
  <si>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</si>
  <si>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</si>
  <si>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</si>
  <si>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</si>
  <si>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</si>
  <si>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</si>
  <si>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</si>
  <si>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</si>
  <si>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</si>
  <si>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</si>
  <si>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</si>
  <si>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</si>
  <si>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</si>
  <si>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</si>
  <si>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</si>
  <si>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</si>
  <si>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</si>
  <si>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</si>
  <si>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</si>
  <si>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</si>
  <si>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</si>
  <si>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</si>
  <si>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</si>
  <si>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</si>
  <si>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</si>
  <si>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</si>
  <si>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</si>
  <si>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</si>
  <si>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</si>
  <si>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</si>
  <si>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</si>
  <si>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</si>
  <si>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</si>
  <si>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</si>
  <si>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</si>
  <si>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</si>
  <si>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</si>
  <si>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</si>
  <si>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</si>
  <si>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</si>
  <si>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</si>
  <si>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</si>
  <si>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</si>
  <si>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</si>
  <si>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</si>
  <si>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</si>
  <si>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</si>
  <si>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</si>
  <si>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</si>
  <si>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</si>
  <si>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</si>
  <si>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</si>
  <si>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</si>
  <si>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</si>
  <si>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</si>
  <si>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</si>
  <si>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</si>
  <si>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</si>
  <si>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</si>
  <si>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</si>
  <si>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</si>
  <si>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</si>
  <si>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</si>
  <si>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</si>
  <si>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</si>
  <si>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</si>
  <si>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</si>
  <si>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</si>
  <si>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</si>
  <si>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</si>
  <si>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</si>
  <si>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</si>
  <si>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</si>
  <si>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</si>
  <si>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</si>
  <si>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</si>
  <si>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</si>
  <si>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</si>
  <si>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</si>
  <si>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</si>
  <si>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</si>
  <si>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</si>
  <si>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</si>
  <si>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</si>
  <si>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</si>
  <si>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</si>
  <si>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</si>
  <si>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</si>
  <si>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</si>
  <si>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</si>
  <si>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</si>
  <si>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</si>
  <si>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</si>
  <si>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</si>
  <si>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</si>
  <si>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</si>
  <si>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</si>
  <si>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</si>
  <si>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</si>
  <si>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</si>
  <si>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</si>
  <si>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</si>
  <si>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</si>
  <si>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</si>
  <si>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</si>
  <si>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</si>
  <si>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</si>
  <si>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</si>
  <si>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</si>
  <si>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</si>
  <si>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</si>
  <si>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</si>
  <si>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</si>
  <si>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</si>
  <si>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</si>
  <si>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</si>
  <si>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</si>
  <si>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</si>
  <si>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</si>
  <si>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</si>
  <si>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</si>
  <si>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</si>
  <si>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</si>
  <si>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</si>
  <si>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</si>
  <si>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</si>
  <si>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</si>
  <si>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</si>
  <si>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</si>
  <si>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</si>
  <si>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</si>
  <si>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</si>
  <si>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</si>
  <si>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</si>
  <si>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</si>
  <si>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</si>
  <si>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</si>
  <si>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</si>
  <si>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</si>
  <si>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</si>
  <si>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</si>
  <si>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</si>
  <si>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</si>
  <si>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</si>
  <si>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</si>
  <si>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</si>
  <si>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</si>
  <si>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</si>
  <si>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</si>
  <si>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</si>
  <si>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</si>
  <si>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</si>
  <si>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</si>
  <si>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</si>
  <si>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</si>
  <si>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</si>
  <si>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</si>
  <si>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</si>
  <si>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</si>
  <si>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</si>
  <si>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</si>
  <si>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</si>
  <si>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</si>
  <si>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</si>
  <si>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</si>
  <si>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</si>
  <si>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</si>
  <si>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</si>
  <si>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</si>
  <si>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</si>
  <si>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</si>
  <si>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</si>
  <si>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</si>
  <si>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</si>
  <si>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</si>
  <si>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</si>
  <si>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</si>
  <si>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</si>
  <si>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</si>
  <si>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</si>
  <si>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</si>
  <si>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</si>
  <si>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</si>
  <si>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</si>
  <si>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</si>
  <si>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</si>
  <si>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</si>
  <si>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</si>
  <si>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</si>
  <si>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</si>
  <si>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</si>
  <si>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</si>
  <si>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</si>
  <si>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</si>
  <si>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</si>
  <si>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</si>
  <si>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</si>
  <si>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</si>
  <si>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</si>
  <si>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</si>
  <si>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</si>
  <si>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</si>
  <si>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</si>
  <si>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</si>
  <si>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</si>
  <si>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</si>
  <si>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</si>
  <si>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</si>
  <si>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</si>
  <si>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</si>
  <si>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</si>
  <si>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</si>
  <si>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</si>
  <si>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</si>
  <si>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</si>
  <si>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</si>
  <si>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</si>
  <si>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</si>
  <si>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</si>
  <si>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</si>
  <si>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</si>
  <si>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</si>
  <si>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</si>
  <si>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</si>
  <si>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</si>
  <si>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</si>
  <si>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</si>
  <si>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</si>
  <si>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</si>
  <si>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</si>
  <si>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</si>
  <si>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</si>
  <si>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</si>
  <si>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</si>
  <si>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</si>
  <si>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</si>
  <si>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</si>
  <si>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</si>
  <si>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</si>
  <si>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</si>
  <si>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</si>
  <si>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</si>
  <si>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</si>
  <si>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</si>
  <si>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</si>
  <si>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</si>
  <si>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</si>
  <si>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</si>
  <si>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</si>
  <si>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</si>
  <si>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</si>
  <si>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</si>
  <si>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</si>
  <si>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</si>
  <si>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</si>
  <si>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</si>
  <si>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</si>
  <si>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</si>
  <si>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</si>
  <si>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</si>
  <si>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</si>
  <si>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</si>
  <si>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</si>
  <si>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</si>
  <si>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</si>
  <si>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</si>
  <si>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</si>
  <si>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</si>
  <si>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</si>
  <si>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</si>
  <si>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</si>
  <si>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</si>
  <si>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</si>
  <si>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</si>
  <si>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</si>
  <si>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</si>
  <si>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</si>
  <si>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</si>
  <si>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</si>
  <si>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</si>
  <si>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</si>
  <si>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</si>
  <si>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</si>
  <si>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</si>
  <si>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</si>
  <si>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</si>
  <si>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</si>
  <si>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</si>
  <si>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</si>
  <si>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</si>
  <si>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</si>
  <si>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</si>
  <si>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</si>
  <si>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</si>
  <si>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</si>
  <si>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</si>
  <si>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</si>
  <si>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</si>
  <si>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</si>
  <si>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</si>
  <si>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</si>
  <si>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</si>
  <si>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</si>
  <si>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</si>
  <si>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</si>
  <si>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</si>
  <si>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</si>
  <si>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</si>
  <si>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</si>
  <si>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</si>
  <si>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</si>
  <si>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</si>
  <si>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</si>
  <si>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</si>
  <si>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</si>
  <si>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</si>
  <si>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</si>
  <si>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</si>
  <si>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</si>
  <si>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</si>
  <si>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</si>
  <si>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</si>
  <si>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</si>
  <si>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</si>
  <si>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</si>
  <si>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</si>
  <si>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</si>
  <si>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</si>
  <si>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</si>
  <si>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</si>
  <si>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</si>
  <si>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</si>
  <si>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</si>
  <si>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</si>
  <si>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</si>
  <si>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</si>
  <si>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</si>
  <si>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</si>
  <si>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</si>
  <si>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</si>
  <si>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</si>
  <si>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</si>
  <si>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</si>
  <si>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</si>
  <si>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</si>
  <si>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</si>
  <si>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</si>
  <si>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</si>
  <si>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</si>
  <si>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</si>
  <si>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</si>
  <si>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</si>
  <si>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</si>
  <si>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</si>
  <si>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</si>
  <si>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</si>
  <si>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</si>
  <si>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</si>
  <si>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</si>
  <si>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</si>
  <si>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</si>
  <si>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</si>
  <si>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</si>
  <si>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</si>
  <si>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</si>
  <si>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</si>
  <si>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</si>
  <si>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</si>
  <si>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</si>
  <si>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</si>
  <si>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</si>
  <si>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</si>
  <si>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</si>
  <si>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</si>
  <si>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</si>
  <si>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</si>
  <si>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</si>
  <si>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</si>
  <si>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</si>
  <si>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</si>
  <si>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</si>
  <si>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</si>
  <si>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</si>
  <si>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</si>
  <si>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</si>
  <si>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</si>
  <si>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</si>
  <si>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</si>
  <si>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</si>
  <si>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</si>
  <si>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</si>
  <si>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</si>
  <si>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</si>
  <si>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</si>
  <si>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</si>
  <si>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</si>
  <si>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</si>
  <si>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</si>
  <si>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</si>
  <si>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</si>
  <si>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</si>
  <si>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</si>
  <si>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</si>
  <si>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</si>
  <si>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</si>
  <si>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</si>
  <si>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</si>
  <si>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</si>
  <si>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</si>
  <si>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</si>
  <si>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</si>
  <si>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</si>
  <si>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</si>
  <si>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</si>
  <si>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</si>
  <si>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</si>
  <si>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</si>
  <si>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</si>
  <si>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</si>
  <si>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</si>
  <si>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</si>
  <si>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</si>
  <si>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</si>
  <si>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</si>
  <si>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</si>
  <si>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</si>
  <si>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</si>
  <si>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</si>
  <si>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</si>
  <si>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</si>
  <si>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</si>
  <si>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</si>
  <si>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</si>
  <si>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</si>
  <si>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</si>
  <si>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</si>
  <si>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</si>
  <si>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</si>
  <si>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</si>
  <si>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</si>
  <si>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</si>
  <si>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</si>
  <si>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</si>
  <si>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</si>
  <si>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</si>
  <si>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</si>
  <si>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</si>
  <si>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</si>
  <si>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</si>
  <si>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</si>
  <si>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</si>
  <si>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</si>
  <si>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</si>
  <si>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</si>
  <si>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</si>
  <si>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</si>
  <si>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</si>
  <si>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</si>
  <si>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</si>
  <si>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</si>
  <si>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</si>
  <si>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</si>
  <si>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</si>
  <si>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</si>
  <si>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</si>
  <si>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</si>
  <si>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</si>
  <si>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</si>
  <si>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</si>
  <si>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</si>
  <si>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</si>
  <si>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</si>
  <si>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</si>
  <si>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</si>
  <si>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</si>
  <si>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</si>
  <si>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</si>
  <si>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</si>
  <si>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</si>
  <si>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</si>
  <si>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</si>
  <si>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</si>
  <si>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</si>
  <si>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</si>
  <si>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</si>
  <si>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</si>
  <si>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</si>
  <si>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</si>
  <si>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</si>
  <si>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</si>
  <si>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</si>
  <si>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</si>
  <si>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</si>
  <si>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</si>
  <si>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</si>
  <si>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</si>
  <si>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</si>
  <si>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</si>
  <si>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</si>
  <si>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</si>
  <si>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</si>
  <si>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</si>
  <si>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</si>
  <si>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</si>
  <si>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</si>
  <si>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</si>
  <si>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</si>
  <si>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</si>
  <si>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</si>
  <si>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</si>
  <si>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</si>
  <si>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</si>
  <si>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</si>
  <si>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</si>
  <si>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</si>
  <si>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</si>
  <si>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</si>
  <si>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</si>
  <si>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</si>
  <si>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</si>
  <si>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</si>
  <si>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</si>
  <si>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</si>
  <si>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</si>
  <si>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</si>
  <si>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</si>
  <si>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</si>
  <si>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</si>
  <si>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</si>
  <si>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</si>
  <si>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</si>
  <si>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</si>
  <si>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</si>
  <si>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</si>
  <si>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</si>
  <si>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</si>
  <si>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</si>
  <si>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</si>
  <si>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</si>
  <si>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</si>
  <si>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</si>
  <si>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</si>
  <si>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</si>
  <si>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</si>
  <si>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</si>
  <si>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</si>
  <si>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</si>
  <si>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</si>
  <si>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</si>
  <si>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</si>
  <si>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</si>
  <si>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</si>
  <si>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</si>
  <si>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</si>
  <si>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</si>
  <si>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</si>
  <si>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</si>
  <si>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</si>
  <si>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</si>
  <si>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</si>
  <si>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</si>
  <si>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</si>
  <si>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</si>
  <si>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</si>
  <si>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</si>
  <si>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</si>
  <si>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</si>
  <si>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</si>
  <si>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</si>
  <si>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</si>
  <si>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</si>
  <si>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</si>
  <si>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</si>
  <si>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</si>
  <si>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</si>
  <si>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</si>
  <si>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</si>
  <si>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</si>
  <si>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</si>
  <si>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</si>
  <si>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</si>
  <si>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</si>
  <si>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</si>
  <si>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</si>
  <si>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</si>
  <si>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</si>
  <si>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</si>
  <si>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</si>
  <si>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</si>
  <si>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</si>
  <si>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</si>
  <si>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</si>
  <si>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</si>
  <si>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</si>
  <si>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</si>
  <si>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</si>
  <si>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</si>
  <si>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</si>
  <si>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</si>
  <si>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</si>
  <si>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</si>
  <si>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</si>
  <si>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</si>
  <si>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</si>
  <si>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</si>
  <si>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</si>
  <si>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</si>
  <si>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</si>
  <si>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</si>
  <si>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</si>
  <si>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</si>
  <si>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</si>
  <si>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</si>
  <si>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</si>
  <si>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</si>
  <si>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</si>
  <si>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</si>
  <si>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</si>
  <si>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</si>
  <si>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</si>
  <si>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</si>
  <si>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</si>
  <si>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</si>
  <si>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</si>
  <si>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</si>
  <si>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</si>
  <si>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</si>
  <si>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</si>
  <si>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</si>
  <si>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</si>
  <si>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</si>
  <si>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</si>
  <si>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</si>
  <si>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</si>
  <si>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</si>
  <si>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</si>
  <si>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</si>
  <si>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</si>
  <si>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</si>
  <si>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</si>
  <si>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</si>
  <si>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</si>
  <si>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</si>
  <si>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</si>
  <si>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</si>
  <si>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</si>
  <si>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</si>
  <si>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</si>
  <si>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</si>
  <si>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</si>
  <si>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</si>
  <si>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</si>
  <si>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</si>
  <si>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</si>
  <si>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</si>
  <si>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</si>
  <si>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</si>
  <si>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</si>
  <si>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</si>
  <si>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</si>
  <si>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</si>
  <si>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</si>
  <si>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</si>
  <si>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</si>
  <si>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</si>
  <si>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</si>
  <si>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</si>
  <si>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</si>
  <si>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</si>
  <si>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</si>
  <si>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</si>
  <si>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</si>
  <si>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</si>
  <si>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</si>
  <si>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</si>
  <si>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</si>
  <si>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</si>
  <si>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</si>
  <si>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</si>
  <si>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</si>
  <si>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</si>
  <si>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</si>
  <si>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</si>
  <si>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</si>
  <si>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</si>
  <si>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</si>
  <si>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</si>
  <si>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</si>
  <si>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</si>
  <si>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</si>
  <si>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</si>
  <si>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</si>
  <si>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</si>
  <si>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</si>
  <si>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</si>
  <si>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</si>
  <si>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</si>
  <si>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</si>
  <si>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</si>
  <si>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</si>
  <si>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</si>
  <si>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</si>
  <si>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</si>
  <si>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</si>
  <si>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</si>
  <si>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</si>
  <si>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</si>
  <si>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</si>
  <si>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</si>
  <si>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</si>
  <si>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</si>
  <si>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</si>
  <si>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</si>
  <si>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</si>
  <si>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</si>
  <si>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</si>
  <si>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</si>
  <si>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</si>
  <si>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</si>
  <si>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</si>
  <si>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</si>
  <si>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</si>
  <si>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</si>
  <si>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</si>
  <si>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</si>
  <si>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</si>
  <si>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</si>
  <si>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</si>
  <si>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</si>
  <si>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</si>
  <si>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</si>
  <si>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</si>
  <si>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</si>
  <si>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</si>
  <si>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</si>
  <si>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</si>
  <si>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</si>
  <si>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</si>
  <si>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</si>
  <si>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</si>
  <si>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</si>
  <si>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</si>
  <si>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</si>
  <si>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</si>
  <si>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</si>
  <si>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</si>
  <si>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</si>
  <si>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</si>
  <si>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</si>
  <si>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</si>
  <si>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</si>
  <si>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</si>
  <si>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</si>
  <si>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</si>
  <si>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</si>
  <si>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</si>
  <si>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</si>
  <si>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</si>
  <si>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</si>
  <si>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</si>
  <si>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</si>
  <si>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</si>
  <si>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</si>
  <si>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</si>
  <si>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</si>
  <si>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</si>
  <si>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</si>
  <si>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</si>
  <si>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</si>
  <si>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</si>
  <si>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</si>
  <si>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</si>
  <si>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</si>
  <si>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</si>
  <si>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</si>
  <si>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</si>
  <si>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</si>
  <si>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</si>
  <si>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</si>
  <si>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</si>
  <si>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</si>
  <si>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</si>
  <si>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</si>
  <si>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</si>
  <si>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</si>
  <si>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</si>
  <si>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</si>
  <si>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</si>
  <si>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</si>
  <si>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</si>
  <si>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</si>
  <si>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</si>
  <si>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</si>
  <si>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</si>
  <si>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</si>
  <si>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</si>
  <si>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</si>
  <si>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</si>
  <si>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</si>
  <si>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</si>
  <si>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</si>
  <si>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</si>
  <si>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</si>
  <si>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</si>
  <si>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</si>
  <si>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</si>
  <si>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</si>
  <si>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</si>
  <si>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</si>
  <si>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</si>
  <si>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</si>
  <si>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</si>
  <si>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</si>
  <si>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</si>
  <si>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</si>
  <si>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</si>
  <si>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</si>
  <si>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</si>
  <si>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</si>
  <si>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</si>
  <si>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</si>
  <si>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</si>
  <si>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</si>
  <si>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</si>
  <si>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</si>
  <si>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</si>
  <si>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</si>
  <si>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</si>
  <si>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</si>
  <si>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</si>
  <si>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</si>
  <si>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</si>
  <si>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</si>
  <si>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</si>
  <si>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</si>
  <si>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</si>
  <si>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</si>
  <si>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</si>
  <si>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</si>
  <si>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</si>
  <si>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</si>
  <si>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</si>
  <si>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</si>
  <si>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</si>
  <si>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</si>
  <si>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</si>
  <si>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</si>
  <si>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</si>
  <si>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</si>
  <si>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</si>
  <si>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</si>
  <si>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</si>
  <si>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</si>
  <si>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</si>
  <si>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</si>
  <si>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</si>
  <si>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</si>
  <si>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</si>
  <si>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</si>
  <si>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</si>
  <si>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</si>
  <si>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</si>
  <si>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</si>
  <si>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</si>
  <si>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</si>
  <si>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</si>
  <si>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</si>
  <si>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</si>
  <si>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</si>
  <si>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</si>
  <si>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</si>
  <si>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</si>
  <si>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</si>
  <si>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</si>
  <si>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</si>
  <si>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</si>
  <si>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</si>
  <si>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</si>
  <si>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</si>
  <si>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</si>
  <si>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</si>
  <si>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</si>
  <si>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</si>
  <si>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</si>
  <si>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</si>
  <si>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</si>
  <si>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</si>
  <si>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</si>
  <si>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</si>
  <si>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</si>
  <si>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</si>
  <si>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</si>
  <si>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</si>
  <si>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</si>
  <si>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</si>
  <si>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</si>
  <si>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</si>
  <si>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</si>
  <si>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</si>
  <si>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</si>
  <si>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</si>
  <si>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</si>
  <si>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</si>
  <si>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</si>
  <si>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</si>
  <si>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</si>
  <si>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</si>
  <si>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</si>
  <si>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</si>
  <si>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</si>
  <si>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</si>
  <si>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</si>
  <si>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</si>
  <si>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</si>
  <si>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</si>
  <si>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</si>
  <si>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</si>
  <si>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</si>
  <si>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</si>
  <si>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</si>
  <si>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</si>
  <si>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</si>
  <si>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</si>
  <si>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</si>
  <si>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</si>
  <si>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</si>
  <si>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</si>
  <si>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</si>
  <si>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</si>
  <si>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</si>
  <si>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</si>
  <si>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</si>
  <si>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</si>
  <si>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</si>
  <si>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</si>
  <si>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</si>
  <si>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</si>
  <si>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</si>
  <si>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</si>
  <si>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</si>
  <si>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</si>
  <si>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</si>
  <si>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</si>
  <si>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</si>
  <si>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</si>
  <si>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</si>
  <si>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</si>
  <si>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</si>
  <si>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</si>
  <si>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</si>
  <si>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</si>
  <si>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</si>
  <si>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</si>
  <si>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</si>
  <si>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</si>
  <si>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</si>
  <si>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</si>
  <si>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</si>
  <si>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</si>
  <si>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</si>
  <si>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</si>
  <si>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</si>
  <si>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</si>
  <si>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</si>
  <si>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</si>
  <si>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</si>
  <si>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</si>
  <si>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</si>
  <si>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</si>
  <si>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</si>
  <si>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</si>
  <si>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</si>
  <si>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</si>
  <si>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</si>
  <si>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</si>
  <si>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</si>
  <si>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</si>
  <si>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</si>
  <si>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</si>
  <si>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</si>
  <si>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</si>
  <si>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</si>
  <si>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</si>
  <si>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</si>
  <si>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</si>
  <si>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</si>
  <si>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</si>
  <si>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</si>
  <si>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</si>
  <si>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</si>
  <si>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</si>
  <si>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</si>
  <si>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</si>
  <si>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</si>
  <si>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</si>
  <si>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</si>
  <si>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</si>
  <si>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</si>
  <si>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</si>
  <si>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</si>
  <si>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</si>
  <si>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</si>
  <si>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</si>
  <si>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</si>
  <si>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</si>
  <si>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</si>
  <si>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</si>
  <si>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</si>
  <si>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</si>
  <si>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</si>
  <si>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</si>
  <si>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</si>
  <si>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</si>
  <si>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</si>
  <si>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</si>
  <si>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</si>
  <si>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</si>
  <si>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</si>
  <si>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</si>
  <si>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</si>
  <si>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</si>
  <si>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</si>
  <si>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</si>
  <si>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</si>
  <si>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</si>
  <si>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</si>
  <si>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</si>
  <si>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</si>
  <si>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</si>
  <si>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</si>
  <si>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</si>
  <si>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</si>
  <si>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</si>
  <si>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</si>
  <si>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</si>
  <si>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</si>
  <si>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</si>
  <si>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</si>
  <si>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</si>
  <si>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</si>
  <si>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</si>
  <si>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</si>
  <si>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</si>
  <si>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</si>
  <si>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</si>
  <si>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</si>
  <si>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</si>
  <si>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</si>
  <si>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</si>
  <si>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</si>
  <si>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</si>
  <si>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</si>
  <si>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</si>
  <si>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</si>
  <si>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</si>
  <si>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</si>
  <si>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</si>
  <si>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</si>
  <si>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</si>
  <si>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</si>
  <si>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</si>
  <si>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</si>
  <si>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</si>
  <si>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</si>
  <si>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</si>
  <si>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</si>
  <si>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</si>
  <si>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</si>
  <si>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</si>
  <si>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</si>
  <si>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</si>
  <si>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</si>
  <si>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</si>
  <si>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</si>
  <si>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</si>
  <si>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</si>
  <si>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</si>
  <si>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</si>
  <si>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</si>
  <si>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</si>
  <si>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</si>
  <si>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</si>
  <si>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</si>
  <si>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</si>
  <si>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</si>
  <si>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</si>
  <si>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</si>
  <si>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</si>
  <si>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</si>
  <si>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</si>
  <si>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</si>
  <si>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</si>
  <si>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</si>
  <si>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</si>
  <si>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</si>
  <si>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</si>
  <si>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</si>
  <si>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</si>
  <si>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</si>
  <si>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</si>
  <si>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</si>
  <si>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</si>
  <si>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</si>
  <si>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</si>
  <si>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</si>
  <si>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</si>
  <si>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</si>
  <si>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</si>
  <si>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</si>
  <si>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</si>
  <si>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</si>
  <si>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</si>
  <si>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</si>
  <si>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</si>
  <si>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</si>
  <si>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</si>
  <si>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</si>
  <si>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</si>
  <si>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</si>
  <si>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</si>
  <si>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</si>
  <si>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</si>
  <si>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</si>
  <si>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</si>
  <si>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</si>
  <si>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</si>
  <si>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</si>
  <si>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</si>
  <si>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</si>
  <si>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</si>
  <si>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</si>
  <si>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</si>
  <si>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</si>
  <si>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</si>
  <si>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</si>
  <si>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</si>
  <si>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</si>
  <si>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</si>
  <si>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</si>
  <si>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</si>
  <si>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</si>
  <si>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</si>
  <si>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</si>
  <si>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</si>
  <si>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</si>
  <si>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</si>
  <si>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</si>
  <si>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</si>
  <si>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</si>
  <si>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</si>
  <si>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</si>
  <si>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</si>
  <si>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</si>
  <si>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</si>
  <si>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</si>
  <si>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</si>
  <si>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</si>
  <si>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</si>
  <si>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</si>
  <si>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</si>
  <si>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</si>
  <si>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</si>
  <si>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</si>
  <si>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</si>
  <si>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</si>
  <si>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</si>
  <si>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</si>
  <si>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</si>
  <si>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</si>
  <si>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</si>
  <si>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</si>
  <si>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</si>
  <si>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</si>
  <si>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</si>
  <si>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</si>
  <si>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</si>
  <si>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</si>
  <si>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</si>
  <si>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</si>
  <si>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</si>
  <si>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</si>
  <si>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</si>
  <si>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</si>
  <si>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</si>
  <si>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</si>
  <si>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</si>
  <si>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</si>
  <si>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</si>
  <si>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</si>
  <si>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</si>
  <si>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</si>
  <si>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</si>
  <si>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</si>
  <si>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</si>
  <si>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</si>
  <si>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</si>
  <si>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</si>
  <si>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</si>
  <si>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</si>
  <si>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</si>
  <si>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</si>
  <si>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</si>
  <si>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</si>
  <si>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</si>
  <si>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</si>
  <si>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</si>
  <si>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</si>
  <si>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</si>
  <si>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</si>
  <si>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</si>
  <si>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</si>
  <si>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</si>
  <si>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</si>
  <si>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</si>
  <si>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</si>
  <si>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</si>
  <si>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</si>
  <si>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</si>
  <si>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</si>
  <si>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</si>
  <si>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</si>
  <si>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</si>
  <si>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</si>
  <si>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</si>
  <si>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</si>
  <si>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</si>
  <si>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</si>
  <si>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</si>
  <si>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</si>
  <si>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</si>
  <si>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</si>
  <si>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</si>
  <si>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</si>
  <si>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</si>
  <si>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</si>
  <si>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</si>
  <si>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</si>
  <si>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</si>
  <si>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</si>
  <si>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</si>
  <si>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</si>
  <si>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</si>
  <si>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</si>
  <si>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</si>
  <si>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</si>
  <si>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</si>
  <si>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</si>
  <si>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</si>
  <si>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</si>
  <si>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</si>
  <si>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</si>
  <si>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</si>
  <si>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</si>
  <si>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</si>
  <si>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</si>
  <si>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</si>
  <si>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</si>
  <si>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</si>
  <si>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</si>
  <si>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</si>
  <si>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</si>
  <si>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</si>
  <si>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</si>
  <si>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</si>
  <si>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</si>
  <si>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</si>
  <si>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</si>
  <si>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</si>
  <si>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</si>
  <si>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</si>
  <si>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</si>
  <si>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</si>
  <si>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</si>
  <si>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</si>
  <si>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</si>
  <si>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</si>
  <si>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</si>
  <si>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</si>
  <si>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</si>
  <si>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</si>
  <si>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</si>
  <si>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</si>
  <si>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</si>
  <si>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</si>
  <si>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</si>
  <si>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</si>
  <si>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</si>
  <si>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</si>
  <si>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</si>
  <si>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</si>
  <si>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</si>
  <si>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</si>
  <si>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</si>
  <si>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</si>
  <si>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</si>
  <si>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</si>
  <si>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</si>
  <si>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</si>
  <si>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</si>
  <si>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</si>
  <si>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</si>
  <si>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</si>
  <si>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</si>
  <si>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</si>
  <si>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</si>
  <si>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</si>
  <si>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</si>
  <si>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</si>
  <si>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</si>
  <si>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</si>
  <si>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</si>
  <si>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</si>
  <si>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</si>
  <si>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</si>
  <si>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</si>
  <si>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</si>
  <si>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</si>
  <si>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</si>
  <si>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</si>
  <si>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</si>
  <si>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</si>
  <si>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</si>
  <si>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</si>
  <si>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</si>
  <si>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</si>
  <si>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</si>
  <si>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</si>
  <si>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</si>
  <si>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</si>
  <si>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</si>
  <si>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</si>
  <si>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</si>
  <si>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</si>
  <si>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</si>
  <si>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</si>
  <si>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</si>
  <si>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</si>
  <si>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</si>
  <si>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</si>
  <si>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</si>
  <si>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</si>
  <si>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</si>
  <si>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</si>
  <si>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</si>
  <si>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</si>
  <si>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</si>
  <si>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</si>
  <si>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</si>
  <si>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</si>
  <si>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</si>
  <si>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</si>
  <si>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</si>
  <si>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</si>
  <si>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</si>
  <si>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</si>
  <si>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</si>
  <si>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</si>
  <si>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</si>
  <si>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</si>
  <si>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</si>
  <si>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</si>
  <si>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</si>
  <si>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</si>
  <si>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</si>
  <si>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</si>
  <si>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</si>
  <si>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</si>
  <si>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</si>
  <si>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</si>
  <si>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</si>
  <si>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</si>
  <si>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</si>
  <si>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</si>
  <si>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</si>
  <si>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</si>
  <si>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</si>
  <si>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</si>
  <si>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</si>
  <si>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</si>
  <si>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</si>
  <si>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</si>
  <si>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</si>
  <si>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</si>
  <si>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</si>
  <si>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</si>
  <si>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</si>
  <si>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</si>
  <si>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</si>
  <si>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</si>
  <si>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</si>
  <si>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</si>
  <si>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</si>
  <si>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</si>
  <si>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</si>
  <si>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</si>
  <si>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</si>
  <si>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</si>
  <si>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</si>
  <si>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</si>
  <si>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</si>
  <si>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</si>
  <si>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</si>
  <si>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</si>
  <si>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</si>
  <si>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</si>
  <si>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</si>
  <si>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</si>
  <si>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</si>
  <si>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</si>
  <si>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</si>
  <si>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</si>
  <si>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</si>
  <si>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</si>
  <si>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</si>
  <si>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</si>
  <si>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</si>
  <si>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</si>
  <si>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</si>
  <si>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</si>
  <si>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</si>
  <si>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</si>
  <si>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</si>
  <si>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</si>
  <si>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</si>
  <si>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</si>
  <si>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</si>
  <si>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</si>
  <si>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</si>
  <si>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</si>
  <si>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</si>
  <si>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</si>
  <si>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</si>
  <si>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</si>
  <si>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</si>
  <si>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</si>
  <si>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</si>
  <si>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</si>
  <si>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</si>
  <si>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</si>
  <si>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</si>
  <si>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</si>
  <si>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</si>
  <si>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</si>
  <si>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</si>
  <si>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</si>
  <si>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</si>
  <si>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</si>
  <si>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</si>
  <si>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</si>
  <si>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</si>
  <si>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</si>
  <si>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</si>
  <si>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</si>
  <si>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</si>
  <si>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</si>
  <si>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</si>
  <si>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</si>
  <si>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</si>
  <si>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</si>
  <si>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</si>
  <si>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</si>
  <si>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</si>
  <si>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</si>
  <si>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</si>
  <si>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</si>
  <si>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</si>
  <si>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</si>
  <si>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</si>
  <si>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</si>
  <si>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</si>
  <si>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</si>
  <si>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</si>
  <si>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</si>
  <si>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</si>
  <si>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</si>
  <si>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</si>
  <si>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</si>
  <si>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</si>
  <si>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</si>
  <si>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</si>
  <si>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</si>
  <si>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</si>
  <si>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</si>
  <si>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</si>
  <si>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</si>
  <si>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</si>
  <si>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</si>
  <si>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</si>
  <si>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</si>
  <si>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</si>
  <si>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</si>
  <si>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</si>
  <si>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</si>
  <si>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</si>
  <si>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</si>
  <si>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</si>
  <si>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</si>
  <si>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</si>
  <si>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</si>
  <si>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</si>
  <si>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</si>
  <si>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</si>
  <si>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</si>
  <si>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</si>
  <si>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</si>
  <si>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</si>
  <si>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</si>
  <si>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</si>
  <si>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</si>
  <si>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</si>
  <si>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</si>
  <si>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</si>
  <si>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</si>
  <si>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</si>
  <si>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</si>
  <si>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</si>
  <si>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</si>
  <si>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</si>
  <si>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</si>
  <si>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</si>
  <si>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</si>
  <si>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</si>
  <si>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</si>
  <si>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</si>
  <si>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</si>
  <si>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</si>
  <si>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</si>
  <si>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</si>
  <si>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</si>
  <si>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</si>
  <si>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</si>
  <si>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</si>
  <si>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</si>
  <si>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</si>
  <si>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</si>
  <si>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</si>
  <si>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</si>
  <si>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</si>
  <si>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</si>
  <si>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</si>
  <si>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</si>
  <si>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</si>
  <si>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</si>
  <si>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</si>
  <si>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</si>
  <si>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</si>
  <si>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</si>
  <si>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</si>
  <si>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</si>
  <si>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</si>
  <si>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</si>
  <si>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</si>
  <si>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</si>
  <si>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</si>
  <si>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</si>
  <si>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</si>
  <si>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</si>
  <si>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</si>
  <si>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</si>
  <si>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</si>
  <si>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</si>
  <si>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</si>
  <si>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</si>
  <si>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</si>
  <si>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</si>
  <si>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</si>
  <si>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</si>
  <si>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</si>
  <si>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</si>
  <si>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</si>
  <si>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</si>
  <si>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</si>
  <si>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</si>
  <si>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</si>
  <si>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</si>
  <si>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</si>
  <si>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</si>
  <si>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</si>
  <si>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</si>
  <si>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</si>
  <si>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</si>
  <si>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</si>
  <si>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</si>
  <si>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</si>
  <si>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</si>
  <si>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</si>
  <si>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</si>
  <si>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</si>
  <si>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</si>
  <si>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</si>
  <si>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</si>
  <si>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</si>
  <si>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</si>
  <si>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</si>
  <si>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</si>
  <si>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</si>
  <si>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</si>
  <si>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</si>
  <si>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</si>
  <si>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</si>
  <si>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</si>
  <si>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</si>
  <si>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</si>
  <si>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</si>
  <si>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</si>
  <si>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</si>
  <si>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</si>
  <si>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</si>
  <si>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</si>
  <si>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</si>
  <si>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</si>
  <si>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</si>
  <si>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</si>
  <si>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</si>
  <si>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</si>
  <si>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</si>
  <si>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</si>
  <si>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</si>
  <si>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</si>
  <si>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</si>
  <si>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</si>
  <si>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</si>
  <si>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</si>
  <si>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</si>
  <si>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</si>
  <si>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</si>
  <si>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</si>
  <si>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</si>
  <si>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</si>
  <si>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</si>
  <si>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</si>
  <si>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</si>
  <si>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</si>
  <si>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</si>
  <si>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</si>
  <si>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</si>
  <si>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</si>
  <si>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</si>
  <si>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</si>
  <si>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</si>
  <si>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</si>
  <si>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</si>
  <si>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</si>
  <si>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</si>
  <si>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</si>
  <si>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</si>
  <si>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</si>
  <si>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</si>
  <si>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</si>
  <si>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</si>
  <si>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</si>
  <si>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</si>
  <si>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</si>
  <si>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</si>
  <si>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</si>
  <si>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</si>
  <si>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</si>
  <si>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</si>
  <si>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</si>
  <si>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</si>
  <si>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</si>
  <si>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</si>
  <si>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</si>
  <si>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</si>
  <si>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</si>
  <si>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</si>
  <si>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</si>
  <si>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</si>
  <si>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</si>
  <si>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</si>
  <si>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</si>
  <si>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</si>
  <si>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</si>
  <si>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</si>
  <si>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</si>
  <si>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</si>
  <si>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</si>
  <si>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</si>
  <si>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</si>
  <si>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</si>
  <si>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</si>
  <si>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</si>
  <si>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</si>
  <si>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</si>
  <si>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</si>
  <si>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</si>
  <si>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</si>
  <si>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</si>
  <si>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</si>
  <si>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</si>
  <si>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</si>
  <si>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</si>
  <si>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</si>
  <si>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</si>
  <si>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</si>
  <si>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</si>
  <si>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</si>
  <si>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</si>
  <si>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</si>
  <si>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</si>
  <si>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</si>
  <si>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</si>
  <si>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</si>
  <si>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</si>
  <si>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</si>
  <si>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</si>
  <si>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</si>
  <si>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</si>
  <si>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</si>
  <si>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</si>
  <si>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</si>
  <si>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</si>
  <si>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</si>
  <si>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</si>
  <si>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</si>
  <si>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</si>
  <si>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</si>
  <si>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</si>
  <si>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</si>
  <si>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</si>
  <si>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</si>
  <si>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</si>
  <si>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</si>
  <si>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</si>
  <si>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</si>
  <si>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</si>
  <si>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</si>
  <si>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</si>
  <si>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</si>
  <si>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</si>
  <si>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</si>
  <si>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</si>
  <si>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</si>
  <si>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</si>
  <si>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</si>
  <si>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</si>
  <si>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</si>
  <si>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</si>
  <si>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</si>
  <si>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</si>
  <si>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</si>
  <si>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</si>
  <si>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</si>
  <si>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</si>
  <si>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</si>
  <si>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</si>
  <si>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</si>
  <si>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</si>
  <si>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</si>
  <si>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</si>
  <si>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</si>
  <si>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</si>
  <si>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</si>
  <si>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</si>
  <si>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</si>
  <si>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</si>
  <si>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</si>
  <si>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</si>
  <si>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</si>
  <si>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</si>
  <si>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</si>
  <si>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</si>
  <si>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</si>
  <si>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</si>
  <si>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</si>
  <si>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</si>
  <si>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</si>
  <si>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</si>
  <si>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</si>
  <si>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</si>
  <si>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</si>
  <si>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</si>
  <si>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</si>
  <si>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</si>
  <si>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</si>
  <si>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</si>
  <si>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</si>
  <si>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</si>
  <si>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</si>
  <si>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</si>
  <si>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</si>
  <si>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</si>
  <si>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</si>
  <si>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</si>
  <si>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</si>
  <si>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</si>
  <si>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</si>
  <si>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</si>
  <si>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</si>
  <si>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</si>
  <si>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</si>
  <si>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</si>
  <si>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</si>
  <si>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</si>
  <si>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</si>
  <si>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</si>
  <si>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</si>
  <si>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</si>
  <si>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</si>
  <si>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</si>
  <si>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</si>
  <si>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</si>
  <si>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</si>
  <si>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</si>
  <si>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</si>
  <si>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</si>
  <si>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</si>
  <si>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</si>
  <si>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</si>
  <si>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</si>
  <si>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</si>
  <si>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</si>
  <si>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</si>
  <si>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</si>
  <si>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</si>
  <si>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</si>
  <si>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</si>
  <si>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</si>
  <si>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</si>
  <si>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</si>
  <si>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</si>
  <si>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</si>
  <si>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</si>
  <si>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</si>
  <si>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</si>
  <si>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</si>
  <si>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</si>
  <si>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</si>
  <si>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</si>
  <si>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</si>
  <si>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</si>
  <si>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</si>
  <si>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</si>
  <si>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</si>
  <si>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</si>
  <si>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</si>
  <si>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</si>
  <si>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</si>
  <si>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</si>
  <si>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</si>
  <si>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</si>
  <si>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</si>
  <si>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</si>
  <si>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</si>
  <si>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</si>
  <si>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</si>
  <si>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</si>
  <si>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</si>
  <si>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</si>
  <si>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</si>
  <si>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</si>
  <si>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</si>
  <si>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</si>
  <si>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</si>
  <si>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</si>
  <si>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</si>
  <si>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</si>
  <si>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</si>
  <si>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</si>
  <si>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</si>
  <si>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</si>
  <si>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</si>
  <si>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</si>
  <si>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</si>
  <si>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</si>
  <si>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</si>
  <si>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</si>
  <si>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</si>
  <si>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</si>
  <si>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</si>
  <si>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</si>
  <si>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</si>
  <si>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</si>
  <si>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</si>
  <si>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</si>
  <si>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</si>
  <si>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</si>
  <si>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</si>
  <si>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</si>
  <si>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</si>
  <si>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</si>
  <si>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</si>
  <si>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</si>
  <si>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</si>
  <si>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</si>
  <si>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</si>
  <si>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</si>
  <si>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</si>
  <si>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</si>
  <si>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</si>
  <si>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</si>
  <si>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</si>
  <si>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</si>
  <si>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</si>
  <si>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</si>
  <si>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</si>
  <si>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</si>
  <si>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</si>
  <si>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</si>
  <si>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</si>
  <si>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</si>
  <si>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</si>
  <si>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</si>
  <si>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</si>
  <si>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</si>
  <si>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</si>
  <si>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</si>
  <si>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</si>
  <si>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</si>
  <si>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</si>
  <si>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</si>
  <si>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</si>
  <si>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</si>
  <si>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</si>
  <si>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</si>
  <si>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</si>
  <si>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</si>
  <si>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</si>
  <si>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</si>
  <si>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</si>
  <si>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</si>
  <si>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</si>
  <si>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</si>
  <si>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</si>
  <si>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</si>
  <si>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</si>
  <si>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</si>
  <si>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</si>
  <si>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</si>
  <si>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</si>
  <si>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</si>
  <si>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</si>
  <si>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</si>
  <si>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</si>
  <si>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</si>
  <si>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</si>
  <si>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</si>
  <si>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</si>
  <si>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</si>
  <si>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</si>
  <si>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</si>
  <si>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</si>
  <si>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</si>
  <si>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</si>
  <si>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</si>
  <si>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</si>
  <si>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</si>
  <si>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</si>
  <si>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</si>
  <si>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</si>
  <si>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</si>
  <si>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</si>
  <si>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</si>
  <si>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</si>
  <si>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</si>
  <si>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</si>
  <si>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</si>
  <si>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</si>
  <si>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</si>
  <si>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</si>
  <si>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</si>
  <si>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</si>
  <si>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</si>
  <si>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</si>
  <si>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</si>
  <si>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</si>
  <si>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</si>
  <si>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</si>
  <si>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</si>
  <si>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</si>
  <si>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</si>
  <si>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</si>
  <si>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</si>
  <si>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</si>
  <si>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</si>
  <si>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</si>
  <si>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</si>
  <si>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</si>
  <si>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</si>
  <si>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</si>
  <si>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</si>
  <si>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</si>
  <si>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</si>
  <si>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</si>
  <si>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</si>
  <si>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</si>
  <si>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</si>
  <si>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</si>
  <si>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</si>
  <si>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</si>
  <si>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</si>
  <si>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</si>
  <si>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</si>
  <si>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</si>
  <si>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</si>
  <si>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</si>
  <si>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</si>
  <si>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</si>
  <si>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</si>
  <si>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</si>
  <si>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</si>
  <si>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</si>
  <si>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</si>
  <si>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</si>
  <si>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</si>
  <si>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</si>
  <si>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</si>
  <si>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</si>
  <si>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</si>
  <si>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</si>
  <si>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</si>
  <si>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</si>
  <si>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</si>
  <si>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</si>
  <si>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</si>
  <si>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</si>
  <si>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</si>
  <si>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</si>
  <si>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</si>
  <si>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</si>
  <si>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</si>
  <si>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</si>
  <si>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</si>
  <si>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</si>
  <si>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</si>
  <si>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</si>
  <si>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</si>
  <si>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</si>
  <si>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</si>
  <si>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</si>
  <si>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</si>
  <si>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</si>
  <si>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</si>
  <si>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</si>
  <si>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</si>
  <si>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</si>
  <si>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</si>
  <si>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</si>
  <si>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</si>
  <si>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</si>
  <si>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</si>
  <si>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</si>
  <si>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</si>
  <si>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</si>
  <si>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</si>
  <si>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</si>
  <si>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</si>
  <si>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</si>
  <si>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</si>
  <si>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</si>
  <si>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</si>
  <si>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</si>
  <si>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</si>
  <si>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</si>
  <si>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</si>
  <si>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</si>
  <si>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</si>
  <si>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</si>
  <si>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</si>
  <si>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</si>
  <si>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</si>
  <si>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</si>
  <si>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</si>
  <si>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</si>
  <si>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</si>
  <si>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</si>
  <si>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</si>
  <si>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</si>
  <si>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</si>
  <si>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</si>
  <si>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</si>
  <si>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</si>
  <si>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</si>
  <si>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</si>
  <si>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</si>
  <si>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</si>
  <si>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</si>
  <si>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</si>
  <si>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</si>
  <si>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</si>
  <si>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</si>
  <si>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</si>
  <si>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</si>
  <si>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</si>
  <si>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</si>
  <si>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</si>
  <si>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</si>
  <si>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</si>
  <si>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</si>
  <si>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</si>
  <si>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</si>
  <si>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</si>
  <si>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</si>
  <si>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</si>
  <si>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</si>
  <si>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</si>
  <si>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</si>
  <si>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</si>
  <si>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</si>
  <si>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</si>
  <si>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</si>
  <si>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</si>
  <si>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</si>
  <si>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</si>
  <si>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</si>
  <si>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</si>
  <si>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</si>
  <si>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</si>
  <si>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</si>
  <si>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</si>
  <si>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</si>
  <si>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</si>
  <si>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</si>
  <si>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</si>
  <si>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</si>
  <si>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</si>
  <si>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</si>
  <si>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</si>
  <si>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</si>
  <si>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</si>
  <si>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</si>
  <si>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</si>
  <si>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</si>
  <si>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</si>
  <si>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</si>
  <si>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</si>
  <si>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</si>
  <si>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</si>
  <si>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</si>
  <si>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</si>
  <si>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</si>
  <si>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</si>
  <si>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</si>
  <si>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</si>
  <si>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</si>
  <si>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</si>
  <si>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</si>
  <si>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</si>
  <si>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</si>
  <si>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</si>
  <si>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</si>
  <si>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</si>
  <si>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</si>
  <si>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</si>
  <si>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</si>
  <si>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</si>
  <si>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</si>
  <si>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</si>
  <si>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</si>
  <si>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</si>
  <si>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</si>
  <si>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</si>
  <si>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</si>
  <si>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</si>
  <si>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</si>
  <si>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</si>
  <si>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</si>
  <si>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</si>
  <si>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</si>
  <si>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</si>
  <si>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</si>
  <si>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</si>
  <si>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</si>
  <si>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</si>
  <si>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</si>
  <si>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</si>
  <si>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</si>
  <si>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</si>
  <si>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</si>
  <si>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</si>
  <si>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</si>
  <si>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</si>
  <si>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</si>
  <si>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</si>
  <si>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</si>
  <si>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</si>
  <si>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</si>
  <si>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</si>
  <si>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</si>
  <si>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</si>
  <si>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</si>
  <si>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</si>
  <si>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</si>
  <si>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</si>
  <si>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</si>
  <si>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</si>
  <si>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</si>
  <si>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</si>
  <si>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</si>
  <si>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</si>
  <si>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</si>
  <si>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</si>
  <si>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</si>
  <si>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</si>
  <si>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</si>
  <si>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</si>
  <si>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</si>
  <si>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</si>
  <si>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</si>
  <si>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</si>
  <si>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</si>
  <si>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</si>
  <si>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</si>
  <si>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</si>
  <si>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</si>
  <si>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</si>
  <si>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</si>
  <si>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</si>
  <si>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</si>
  <si>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</si>
  <si>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</si>
  <si>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</si>
  <si>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</si>
  <si>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</si>
  <si>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</si>
  <si>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</si>
  <si>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</si>
  <si>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</si>
  <si>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</si>
  <si>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</si>
  <si>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</si>
  <si>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</si>
  <si>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</si>
  <si>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</si>
  <si>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</si>
  <si>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</si>
  <si>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</si>
  <si>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</si>
  <si>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</si>
  <si>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</si>
  <si>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</si>
  <si>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</si>
  <si>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</si>
  <si>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</si>
  <si>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</si>
  <si>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</si>
  <si>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</si>
  <si>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</si>
  <si>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</si>
  <si>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</si>
  <si>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</si>
  <si>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</si>
  <si>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</si>
  <si>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</si>
  <si>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</si>
  <si>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</si>
  <si>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</si>
  <si>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</si>
  <si>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</si>
  <si>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</si>
  <si>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</si>
  <si>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</si>
  <si>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</si>
  <si>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</si>
  <si>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</si>
  <si>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</si>
  <si>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</si>
  <si>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</si>
  <si>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</si>
  <si>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</si>
  <si>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</si>
  <si>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</si>
  <si>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</si>
  <si>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</si>
  <si>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</si>
  <si>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</si>
  <si>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</si>
  <si>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</si>
  <si>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</si>
  <si>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</si>
  <si>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</si>
  <si>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</si>
  <si>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</si>
  <si>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</si>
  <si>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</si>
  <si>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</si>
  <si>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</si>
  <si>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</si>
  <si>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</si>
  <si>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</si>
  <si>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</si>
  <si>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</si>
  <si>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</si>
  <si>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</si>
  <si>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</si>
  <si>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</si>
  <si>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</si>
  <si>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</si>
  <si>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</si>
  <si>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</si>
  <si>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</si>
  <si>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</si>
  <si>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</si>
  <si>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</si>
  <si>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</si>
  <si>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</si>
  <si>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</si>
  <si>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</si>
  <si>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</si>
  <si>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</si>
  <si>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</si>
  <si>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</si>
  <si>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</si>
  <si>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</si>
  <si>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</si>
  <si>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</si>
  <si>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</si>
  <si>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</si>
  <si>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</si>
  <si>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</si>
  <si>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</si>
  <si>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</si>
  <si>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</si>
  <si>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</si>
  <si>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</si>
  <si>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</si>
  <si>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</si>
  <si>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</si>
  <si>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</si>
  <si>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</si>
  <si>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</si>
  <si>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</si>
  <si>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</si>
  <si>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</si>
  <si>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</si>
  <si>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</si>
  <si>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</si>
  <si>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</si>
  <si>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</si>
  <si>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</si>
  <si>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</si>
  <si>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</si>
  <si>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</si>
  <si>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</si>
  <si>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</si>
  <si>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</si>
  <si>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</si>
  <si>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</si>
  <si>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</si>
  <si>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</si>
  <si>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</si>
  <si>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</si>
  <si>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</si>
  <si>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</si>
  <si>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</si>
  <si>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</si>
  <si>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</si>
  <si>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</si>
  <si>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</si>
  <si>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</si>
  <si>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</si>
  <si>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</si>
  <si>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</si>
  <si>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</si>
  <si>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</si>
  <si>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</si>
  <si>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</si>
  <si>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</si>
  <si>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</si>
  <si>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</si>
  <si>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</si>
  <si>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</si>
  <si>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</si>
  <si>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</si>
  <si>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</si>
  <si>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</si>
  <si>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</si>
  <si>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</si>
  <si>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</si>
  <si>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</si>
  <si>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</si>
  <si>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</si>
  <si>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</si>
  <si>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</si>
  <si>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</si>
  <si>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</si>
  <si>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</si>
  <si>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</si>
  <si>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</si>
  <si>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</si>
  <si>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</si>
  <si>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</si>
  <si>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</si>
  <si>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</si>
  <si>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</si>
  <si>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</si>
  <si>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</si>
  <si>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</si>
  <si>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</si>
  <si>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</si>
  <si>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</si>
  <si>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</si>
  <si>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</si>
  <si>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</si>
  <si>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</si>
  <si>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</si>
  <si>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</si>
  <si>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</si>
  <si>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</si>
  <si>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</si>
  <si>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</si>
  <si>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</si>
  <si>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</si>
  <si>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</si>
  <si>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</si>
  <si>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</si>
  <si>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</si>
  <si>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</si>
  <si>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</si>
  <si>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</si>
  <si>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</si>
  <si>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</si>
  <si>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</si>
  <si>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</si>
  <si>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</si>
  <si>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</si>
  <si>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</si>
  <si>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</si>
  <si>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</si>
  <si>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</si>
  <si>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</si>
  <si>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</si>
  <si>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</si>
  <si>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</si>
  <si>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</si>
  <si>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</si>
  <si>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</si>
  <si>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</si>
  <si>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</si>
  <si>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</si>
  <si>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</si>
  <si>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</si>
  <si>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</si>
  <si>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</si>
  <si>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</si>
  <si>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</si>
  <si>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</si>
  <si>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</si>
  <si>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</si>
  <si>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</si>
  <si>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</si>
  <si>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</si>
  <si>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</si>
  <si>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</si>
  <si>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</si>
  <si>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</si>
  <si>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</si>
  <si>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</si>
  <si>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</si>
  <si>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</si>
  <si>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</si>
  <si>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</si>
  <si>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</si>
  <si>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</si>
  <si>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</si>
  <si>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</si>
  <si>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</si>
  <si>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</si>
  <si>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</si>
  <si>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</si>
  <si>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</si>
  <si>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</si>
  <si>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</si>
  <si>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</si>
  <si>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</si>
  <si>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</si>
  <si>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</si>
  <si>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</si>
  <si>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</si>
  <si>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</si>
  <si>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</si>
  <si>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</si>
  <si>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</si>
  <si>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</si>
  <si>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</si>
  <si>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</si>
  <si>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</si>
  <si>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</si>
  <si>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</si>
  <si>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</si>
  <si>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</si>
  <si>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</si>
  <si>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</si>
  <si>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</si>
  <si>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</si>
  <si>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</si>
  <si>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</si>
  <si>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</si>
  <si>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</si>
  <si>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</si>
  <si>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</si>
  <si>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</si>
  <si>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</si>
  <si>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</si>
  <si>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</si>
  <si>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</si>
  <si>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</si>
  <si>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</si>
  <si>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</si>
  <si>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</si>
  <si>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</si>
  <si>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</si>
  <si>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</si>
  <si>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</si>
  <si>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</si>
  <si>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</si>
  <si>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</si>
  <si>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</si>
  <si>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</si>
  <si>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</si>
  <si>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</si>
  <si>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</si>
  <si>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</si>
  <si>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</si>
  <si>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</si>
  <si>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</si>
  <si>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</si>
  <si>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</si>
  <si>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</si>
  <si>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</si>
  <si>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</si>
  <si>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</si>
  <si>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</si>
  <si>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</si>
  <si>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</si>
  <si>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</si>
  <si>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</si>
  <si>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</si>
  <si>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</si>
  <si>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</si>
  <si>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</si>
  <si>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</si>
  <si>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</si>
  <si>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</si>
  <si>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</si>
  <si>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</si>
  <si>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</si>
  <si>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</si>
  <si>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</si>
  <si>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</si>
  <si>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</si>
  <si>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</si>
  <si>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</si>
  <si>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</si>
  <si>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</si>
  <si>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</si>
  <si>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</si>
  <si>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</si>
  <si>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</si>
  <si>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</si>
  <si>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</si>
  <si>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</si>
  <si>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</si>
  <si>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</si>
  <si>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</si>
  <si>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</si>
  <si>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</si>
  <si>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</si>
  <si>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</si>
  <si>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</si>
  <si>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</si>
  <si>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</si>
  <si>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</si>
  <si>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</si>
  <si>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</si>
  <si>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</si>
  <si>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</si>
  <si>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</si>
  <si>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</si>
  <si>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</si>
  <si>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</si>
  <si>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</si>
  <si>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</si>
  <si>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</si>
  <si>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</si>
  <si>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</si>
  <si>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</si>
  <si>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</si>
  <si>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</si>
  <si>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</si>
  <si>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</si>
  <si>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</si>
  <si>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</si>
  <si>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</si>
  <si>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</si>
  <si>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</si>
  <si>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</si>
  <si>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</si>
  <si>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</si>
  <si>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</si>
  <si>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</si>
  <si>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</si>
  <si>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</si>
  <si>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</si>
  <si>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</si>
  <si>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</si>
  <si>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</si>
  <si>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</si>
  <si>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</si>
  <si>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</si>
  <si>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</si>
  <si>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</si>
  <si>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</si>
  <si>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</si>
  <si>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</si>
  <si>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</si>
  <si>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</si>
  <si>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</si>
  <si>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</si>
  <si>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</si>
  <si>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</si>
  <si>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</si>
  <si>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</si>
  <si>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</si>
  <si>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</si>
  <si>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</si>
  <si>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</si>
  <si>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</si>
  <si>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</si>
  <si>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</si>
  <si>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</si>
  <si>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</si>
  <si>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</si>
  <si>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</si>
  <si>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</si>
  <si>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</si>
  <si>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</si>
  <si>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</si>
  <si>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</si>
  <si>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</si>
  <si>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</si>
  <si>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</si>
  <si>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</si>
  <si>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</si>
  <si>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</si>
  <si>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</si>
  <si>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</si>
  <si>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</si>
  <si>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</si>
  <si>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</si>
  <si>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</si>
  <si>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</si>
  <si>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</si>
  <si>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</si>
  <si>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</si>
  <si>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</si>
  <si>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</si>
  <si>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</si>
  <si>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</si>
  <si>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</si>
  <si>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</si>
  <si>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</si>
  <si>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</si>
  <si>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</si>
  <si>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</si>
  <si>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</si>
  <si>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</si>
  <si>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</si>
  <si>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</si>
  <si>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</si>
  <si>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</si>
  <si>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</si>
  <si>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</si>
  <si>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</si>
  <si>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</si>
  <si>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</si>
  <si>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</si>
  <si>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</si>
  <si>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</si>
  <si>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</si>
  <si>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</si>
  <si>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</si>
  <si>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</si>
  <si>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</si>
  <si>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</si>
  <si>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</si>
  <si>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</si>
  <si>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</si>
  <si>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</si>
  <si>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</si>
  <si>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</si>
  <si>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</si>
  <si>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</si>
  <si>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</si>
  <si>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</si>
  <si>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</si>
  <si>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</si>
  <si>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</si>
  <si>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</si>
  <si>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</si>
  <si>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</si>
  <si>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</si>
  <si>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</si>
  <si>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</si>
  <si>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</si>
  <si>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</si>
  <si>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</si>
  <si>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</si>
  <si>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</si>
  <si>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</si>
  <si>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</si>
  <si>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</si>
  <si>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</si>
  <si>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</si>
  <si>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</si>
  <si>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</si>
  <si>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</si>
  <si>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</si>
  <si>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</si>
  <si>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</si>
  <si>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</si>
  <si>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</si>
  <si>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</si>
  <si>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</si>
  <si>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</si>
  <si>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</si>
  <si>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</si>
  <si>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</si>
  <si>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</si>
  <si>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</si>
  <si>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</si>
  <si>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</si>
  <si>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</si>
  <si>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</si>
  <si>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</si>
  <si>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</si>
  <si>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</si>
  <si>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</si>
  <si>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</si>
  <si>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</si>
  <si>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</si>
  <si>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</si>
  <si>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</si>
  <si>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</si>
  <si>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</si>
  <si>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</si>
  <si>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</si>
  <si>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</si>
  <si>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</si>
  <si>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</si>
  <si>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</si>
  <si>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</si>
  <si>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</si>
  <si>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</si>
  <si>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</si>
  <si>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</si>
  <si>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</si>
  <si>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</si>
  <si>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</si>
  <si>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</si>
  <si>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</si>
  <si>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</si>
  <si>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</si>
  <si>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</si>
  <si>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</si>
  <si>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</si>
  <si>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</si>
  <si>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</si>
  <si>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</si>
  <si>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</si>
  <si>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</si>
  <si>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</si>
  <si>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</si>
  <si>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</si>
  <si>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</si>
  <si>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</si>
  <si>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</si>
  <si>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</si>
  <si>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</si>
  <si>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</si>
  <si>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</si>
  <si>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</si>
  <si>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</si>
  <si>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</si>
  <si>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</si>
  <si>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</si>
  <si>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</si>
  <si>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</si>
  <si>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</si>
  <si>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</si>
  <si>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</si>
  <si>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</si>
  <si>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</si>
  <si>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</si>
  <si>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</si>
  <si>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</si>
  <si>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</si>
  <si>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</si>
  <si>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</si>
  <si>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</si>
  <si>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</si>
  <si>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</si>
  <si>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</si>
  <si>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</si>
  <si>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</si>
  <si>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</si>
  <si>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</si>
  <si>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</si>
  <si>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</si>
  <si>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</si>
  <si>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</si>
  <si>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</si>
  <si>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</si>
  <si>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</si>
  <si>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</si>
  <si>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</si>
  <si>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</si>
  <si>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</si>
  <si>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</si>
  <si>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</si>
  <si>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</si>
  <si>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</si>
  <si>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</si>
  <si>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</si>
  <si>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</si>
  <si>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</si>
  <si>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</si>
  <si>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</si>
  <si>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</si>
  <si>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</si>
  <si>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</si>
  <si>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</si>
  <si>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</si>
  <si>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</si>
  <si>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</si>
  <si>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</si>
  <si>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</si>
  <si>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</si>
  <si>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</si>
  <si>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</si>
  <si>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</si>
  <si>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</si>
  <si>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</si>
  <si>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</si>
  <si>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</si>
  <si>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</si>
  <si>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</si>
  <si>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</si>
  <si>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</si>
  <si>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</si>
  <si>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</si>
  <si>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</si>
  <si>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</si>
  <si>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</si>
  <si>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</si>
  <si>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</si>
  <si>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</si>
  <si>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</si>
  <si>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</si>
  <si>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</si>
  <si>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</si>
  <si>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</si>
  <si>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</si>
  <si>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</si>
  <si>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</si>
  <si>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</si>
  <si>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</si>
  <si>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</si>
  <si>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</si>
  <si>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</si>
  <si>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</si>
  <si>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</si>
  <si>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</si>
  <si>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</si>
  <si>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</si>
  <si>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</si>
  <si>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</si>
  <si>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</si>
  <si>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</si>
  <si>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</si>
  <si>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</si>
  <si>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</si>
  <si>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</si>
  <si>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</si>
  <si>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</si>
  <si>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</si>
  <si>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</si>
  <si>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</si>
  <si>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</si>
  <si>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</si>
  <si>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</si>
  <si>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</si>
  <si>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</si>
  <si>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</si>
  <si>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</si>
  <si>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</si>
  <si>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</si>
  <si>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</si>
  <si>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</si>
  <si>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</si>
  <si>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</si>
  <si>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</si>
  <si>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</si>
  <si>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</si>
  <si>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</si>
  <si>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</si>
  <si>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</si>
  <si>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</si>
  <si>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</si>
  <si>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</si>
  <si>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</si>
  <si>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</si>
  <si>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</si>
  <si>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</si>
  <si>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</si>
  <si>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</si>
  <si>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</si>
  <si>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</si>
  <si>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</si>
  <si>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</si>
  <si>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</si>
  <si>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</si>
  <si>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</si>
  <si>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</si>
  <si>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</si>
  <si>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</si>
  <si>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</si>
  <si>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</si>
  <si>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</si>
  <si>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</si>
  <si>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</si>
  <si>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</si>
  <si>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</si>
  <si>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</si>
  <si>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</si>
  <si>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</si>
  <si>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</si>
  <si>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</si>
  <si>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</si>
  <si>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</si>
  <si>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</si>
  <si>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</si>
  <si>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</si>
  <si>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</si>
  <si>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</si>
  <si>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</si>
  <si>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</si>
  <si>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</si>
  <si>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</si>
  <si>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</si>
  <si>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</si>
  <si>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</si>
  <si>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</si>
  <si>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</si>
  <si>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</si>
  <si>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</si>
  <si>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</si>
  <si>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</si>
  <si>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</si>
  <si>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</si>
  <si>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</si>
  <si>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</si>
  <si>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</si>
  <si>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</si>
  <si>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</si>
  <si>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</si>
  <si>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</si>
  <si>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</si>
  <si>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</si>
  <si>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</si>
  <si>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</si>
  <si>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</si>
  <si>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</si>
  <si>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</si>
  <si>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</si>
  <si>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</si>
  <si>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</si>
  <si>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</si>
  <si>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</si>
  <si>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</si>
  <si>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</si>
  <si>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</si>
  <si>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</si>
  <si>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</si>
  <si>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</si>
  <si>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</si>
  <si>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</si>
  <si>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</si>
  <si>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</si>
  <si>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</si>
  <si>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</si>
  <si>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</si>
  <si>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</si>
  <si>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</si>
  <si>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</si>
  <si>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</si>
  <si>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</si>
  <si>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</si>
  <si>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</si>
  <si>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</si>
  <si>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</si>
  <si>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</si>
  <si>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</si>
  <si>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</si>
  <si>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</si>
  <si>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</si>
  <si>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</si>
  <si>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</si>
  <si>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</si>
  <si>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</si>
  <si>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</si>
  <si>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</si>
  <si>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</si>
  <si>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</si>
  <si>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</si>
  <si>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</si>
  <si>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</si>
  <si>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</si>
  <si>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</si>
  <si>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</si>
  <si>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</si>
  <si>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</si>
  <si>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</si>
  <si>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</si>
  <si>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</si>
  <si>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</si>
  <si>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</si>
  <si>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</si>
  <si>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</si>
  <si>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</si>
  <si>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</si>
  <si>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</si>
  <si>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</si>
  <si>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</si>
  <si>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</si>
  <si>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</si>
  <si>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</si>
  <si>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</si>
  <si>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</si>
  <si>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</si>
  <si>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</si>
  <si>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</si>
  <si>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</si>
  <si>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</si>
  <si>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</si>
  <si>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</si>
  <si>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</si>
  <si>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</si>
  <si>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</si>
  <si>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</si>
  <si>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</si>
  <si>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</si>
  <si>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</si>
  <si>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</si>
  <si>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</si>
  <si>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</si>
  <si>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</si>
  <si>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</si>
  <si>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</si>
  <si>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</si>
  <si>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</si>
  <si>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</si>
  <si>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</si>
  <si>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</si>
  <si>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</si>
  <si>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</si>
  <si>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</si>
  <si>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</si>
  <si>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</si>
  <si>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</si>
  <si>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</si>
  <si>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</si>
  <si>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</si>
  <si>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</si>
  <si>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</si>
  <si>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</si>
  <si>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</si>
  <si>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</si>
  <si>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</si>
  <si>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</si>
  <si>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</si>
  <si>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</si>
  <si>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</si>
  <si>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</si>
  <si>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</si>
  <si>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</si>
  <si>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</si>
  <si>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</si>
  <si>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</si>
  <si>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</si>
  <si>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</si>
  <si>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</si>
  <si>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</si>
  <si>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</si>
  <si>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</si>
  <si>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</si>
  <si>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</si>
  <si>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</si>
  <si>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</si>
  <si>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</si>
  <si>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</si>
  <si>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</si>
  <si>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</si>
  <si>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</si>
  <si>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</si>
  <si>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</si>
  <si>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</si>
  <si>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</si>
  <si>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</si>
  <si>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</si>
  <si>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</si>
  <si>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</si>
  <si>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</si>
  <si>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</si>
  <si>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</si>
  <si>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</si>
  <si>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</si>
  <si>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</si>
  <si>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</si>
  <si>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</si>
  <si>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</si>
  <si>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</si>
  <si>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</si>
  <si>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</si>
  <si>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</si>
  <si>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</si>
  <si>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</si>
  <si>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</si>
  <si>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</si>
  <si>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</si>
  <si>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</si>
  <si>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</si>
  <si>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</si>
  <si>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</si>
  <si>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</si>
  <si>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</si>
  <si>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</si>
  <si>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</si>
  <si>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</si>
  <si>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</si>
  <si>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</si>
  <si>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</si>
  <si>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</si>
  <si>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</si>
  <si>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</si>
  <si>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</si>
  <si>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</si>
  <si>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</si>
  <si>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</si>
  <si>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</si>
  <si>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</si>
  <si>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</si>
  <si>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</si>
  <si>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</si>
  <si>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</si>
  <si>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</si>
  <si>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</si>
  <si>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</si>
  <si>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</si>
  <si>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</si>
  <si>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</si>
  <si>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</si>
  <si>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</si>
  <si>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</si>
  <si>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</si>
  <si>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</si>
  <si>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</si>
  <si>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</si>
  <si>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</si>
  <si>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</si>
  <si>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</si>
  <si>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</si>
  <si>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</si>
  <si>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</si>
  <si>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</si>
  <si>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</si>
  <si>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</si>
  <si>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</si>
  <si>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</si>
  <si>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</si>
  <si>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</si>
  <si>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</si>
  <si>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</si>
  <si>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</si>
  <si>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</si>
  <si>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</si>
  <si>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</si>
  <si>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</si>
  <si>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</si>
  <si>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</si>
  <si>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</si>
  <si>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</si>
  <si>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</si>
  <si>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</si>
  <si>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</si>
  <si>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</si>
  <si>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</si>
  <si>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</si>
  <si>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</si>
  <si>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</si>
  <si>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</si>
  <si>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</si>
  <si>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</si>
  <si>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</si>
  <si>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</si>
  <si>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</si>
  <si>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</si>
  <si>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</si>
  <si>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</si>
  <si>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</si>
  <si>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</si>
  <si>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</si>
  <si>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</si>
  <si>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</si>
  <si>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</si>
  <si>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</si>
  <si>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</si>
  <si>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</si>
  <si>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</si>
  <si>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</si>
  <si>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</si>
  <si>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</si>
  <si>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</si>
  <si>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</si>
  <si>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</si>
  <si>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</si>
  <si>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</si>
  <si>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</si>
  <si>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</si>
  <si>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</si>
  <si>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</si>
  <si>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</si>
  <si>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</si>
  <si>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</si>
  <si>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</si>
  <si>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</si>
  <si>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</si>
  <si>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</si>
  <si>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</si>
  <si>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</si>
  <si>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</si>
  <si>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</si>
  <si>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</si>
  <si>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</si>
  <si>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</si>
  <si>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</si>
  <si>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</si>
  <si>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</si>
  <si>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</si>
  <si>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</si>
  <si>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</si>
  <si>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</si>
  <si>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</si>
  <si>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</si>
  <si>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</si>
  <si>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</si>
  <si>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</si>
  <si>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</si>
  <si>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</si>
  <si>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</si>
  <si>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</si>
  <si>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</si>
  <si>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</si>
  <si>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</si>
  <si>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</si>
  <si>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</si>
  <si>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</si>
  <si>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</si>
  <si>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</si>
  <si>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</si>
  <si>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</si>
  <si>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</si>
  <si>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</si>
  <si>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</si>
  <si>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</si>
  <si>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</si>
  <si>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</si>
  <si>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</si>
  <si>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</si>
  <si>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</si>
  <si>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</si>
  <si>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</si>
  <si>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</si>
  <si>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</si>
  <si>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</si>
  <si>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</si>
  <si>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</si>
  <si>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</si>
  <si>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</si>
  <si>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</si>
  <si>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</si>
  <si>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</si>
  <si>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</si>
  <si>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</si>
  <si>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</si>
  <si>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</si>
  <si>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</si>
  <si>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</si>
  <si>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</si>
  <si>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</si>
  <si>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</si>
  <si>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</si>
  <si>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</si>
  <si>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</si>
  <si>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</si>
  <si>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</si>
  <si>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</si>
  <si>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</si>
  <si>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</si>
  <si>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</si>
  <si>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</si>
  <si>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</si>
  <si>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</si>
  <si>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</si>
  <si>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</si>
  <si>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</si>
  <si>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</si>
  <si>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</si>
  <si>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</si>
  <si>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</si>
  <si>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</si>
  <si>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</si>
  <si>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</si>
  <si>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</si>
  <si>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</si>
  <si>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</si>
  <si>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</si>
  <si>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</si>
  <si>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</si>
  <si>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</si>
  <si>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</si>
  <si>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</si>
  <si>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</si>
  <si>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</si>
  <si>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</si>
  <si>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</si>
  <si>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</si>
  <si>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</si>
  <si>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</si>
  <si>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</si>
  <si>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</si>
  <si>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</si>
  <si>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</si>
  <si>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</si>
  <si>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</si>
  <si>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</si>
  <si>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</si>
  <si>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</si>
  <si>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</si>
  <si>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</si>
  <si>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</si>
  <si>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</si>
  <si>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</si>
  <si>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</si>
  <si>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</si>
  <si>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</si>
  <si>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</si>
  <si>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</si>
  <si>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</si>
  <si>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</si>
  <si>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</si>
  <si>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</si>
  <si>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</si>
  <si>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</si>
  <si>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</si>
  <si>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</si>
  <si>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</si>
  <si>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</si>
  <si>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</si>
  <si>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</si>
  <si>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</si>
  <si>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</si>
  <si>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</si>
  <si>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</si>
  <si>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</si>
  <si>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</si>
  <si>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</si>
  <si>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</si>
  <si>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</si>
  <si>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</si>
  <si>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</si>
  <si>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</si>
  <si>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</si>
  <si>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</si>
  <si>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</si>
  <si>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</si>
  <si>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</si>
  <si>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</si>
  <si>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</si>
  <si>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</si>
  <si>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</si>
  <si>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</si>
  <si>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</si>
  <si>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</si>
  <si>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</si>
  <si>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</si>
  <si>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</si>
  <si>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</si>
  <si>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</si>
  <si>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</si>
  <si>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</si>
  <si>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</si>
  <si>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</si>
  <si>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</si>
  <si>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</si>
  <si>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</si>
  <si>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</si>
  <si>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</si>
  <si>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</si>
  <si>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</si>
  <si>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</si>
  <si>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</si>
  <si>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</si>
  <si>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</si>
  <si>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</si>
  <si>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</si>
  <si>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</si>
  <si>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</si>
  <si>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</si>
  <si>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</si>
  <si>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</si>
  <si>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</si>
  <si>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</si>
  <si>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</si>
  <si>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</si>
  <si>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</si>
  <si>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</si>
  <si>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</si>
  <si>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</si>
  <si>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</si>
  <si>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</si>
  <si>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</si>
  <si>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</si>
  <si>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</si>
  <si>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</si>
  <si>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</si>
  <si>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</si>
  <si>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</si>
  <si>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</si>
  <si>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</si>
  <si>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</si>
  <si>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</si>
  <si>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</si>
  <si>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</si>
  <si>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</si>
  <si>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</si>
  <si>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</si>
  <si>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</si>
  <si>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</si>
  <si>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</si>
  <si>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</si>
  <si>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</si>
  <si>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</si>
  <si>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</si>
  <si>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</si>
  <si>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</si>
  <si>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</si>
  <si>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</si>
  <si>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</si>
  <si>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</si>
  <si>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</si>
  <si>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</si>
  <si>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</si>
  <si>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</si>
  <si>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</si>
  <si>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</si>
  <si>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</si>
  <si>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</si>
  <si>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</si>
  <si>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</si>
  <si>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</si>
  <si>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</si>
  <si>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</si>
  <si>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</si>
  <si>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</si>
  <si>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</si>
  <si>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</si>
  <si>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</si>
  <si>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</si>
  <si>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</si>
  <si>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</si>
  <si>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</si>
  <si>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</si>
  <si>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</si>
  <si>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</si>
  <si>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</si>
  <si>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</si>
  <si>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</si>
  <si>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</si>
  <si>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</si>
  <si>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</si>
  <si>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</si>
  <si>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</si>
  <si>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</si>
  <si>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</si>
  <si>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</si>
  <si>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</si>
  <si>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</si>
  <si>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</si>
  <si>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</si>
  <si>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</si>
  <si>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</si>
  <si>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</si>
  <si>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</si>
  <si>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</si>
  <si>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</si>
  <si>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</si>
  <si>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</si>
  <si>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</si>
  <si>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</si>
  <si>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</si>
  <si>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</si>
  <si>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</si>
  <si>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</si>
  <si>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</si>
  <si>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</si>
  <si>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</si>
  <si>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</si>
  <si>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</si>
  <si>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</si>
  <si>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</si>
  <si>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</si>
  <si>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</si>
  <si>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</si>
  <si>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</si>
  <si>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</si>
  <si>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</si>
  <si>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</si>
  <si>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</si>
  <si>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</si>
  <si>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</si>
  <si>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</si>
  <si>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</si>
  <si>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</si>
  <si>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</si>
  <si>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</si>
  <si>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</si>
  <si>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</si>
  <si>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</si>
  <si>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</si>
  <si>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</si>
  <si>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</si>
  <si>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</si>
  <si>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</si>
  <si>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</si>
  <si>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</si>
  <si>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</si>
  <si>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</si>
  <si>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</si>
  <si>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</si>
  <si>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</si>
  <si>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</si>
  <si>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</si>
  <si>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</si>
  <si>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</si>
  <si>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</si>
  <si>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</si>
  <si>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</si>
  <si>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</si>
  <si>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</si>
  <si>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</si>
  <si>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</si>
  <si>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</si>
  <si>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</si>
  <si>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</si>
  <si>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</si>
  <si>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</si>
  <si>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</si>
  <si>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</si>
  <si>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</si>
  <si>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</si>
  <si>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</si>
  <si>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</si>
  <si>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</si>
  <si>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</si>
  <si>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</si>
  <si>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</si>
  <si>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</si>
  <si>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</si>
  <si>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</si>
  <si>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</si>
  <si>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</si>
  <si>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</si>
  <si>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</si>
  <si>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</si>
  <si>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</si>
  <si>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</si>
  <si>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</si>
  <si>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</si>
  <si>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</si>
  <si>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</si>
  <si>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</si>
  <si>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</si>
  <si>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</si>
  <si>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</si>
  <si>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</si>
  <si>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</si>
  <si>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</si>
  <si>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</si>
  <si>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</si>
  <si>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</si>
  <si>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</si>
  <si>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</si>
  <si>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</si>
  <si>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</si>
  <si>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</si>
  <si>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</si>
  <si>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</si>
  <si>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</si>
  <si>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</si>
  <si>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</si>
  <si>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</si>
  <si>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</si>
  <si>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</si>
  <si>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</si>
  <si>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</si>
  <si>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</si>
  <si>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</si>
  <si>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</si>
  <si>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</si>
  <si>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</si>
  <si>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</si>
  <si>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</si>
  <si>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</si>
  <si>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</si>
  <si>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</si>
  <si>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</si>
  <si>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</si>
  <si>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</si>
  <si>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</si>
  <si>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</si>
  <si>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</si>
  <si>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</si>
  <si>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</si>
  <si>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</si>
  <si>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</si>
  <si>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</si>
  <si>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</si>
  <si>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</si>
  <si>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</si>
  <si>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</si>
  <si>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</si>
  <si>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</si>
  <si>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</si>
  <si>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</si>
  <si>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</si>
  <si>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</si>
  <si>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</si>
  <si>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</si>
  <si>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</si>
  <si>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</si>
  <si>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</si>
  <si>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</si>
  <si>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</si>
  <si>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</si>
  <si>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</si>
  <si>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</si>
  <si>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</si>
  <si>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</si>
  <si>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</si>
  <si>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</si>
  <si>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</si>
  <si>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</si>
  <si>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</si>
  <si>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</si>
  <si>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</si>
  <si>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</si>
  <si>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</si>
  <si>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</si>
  <si>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</si>
  <si>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</si>
  <si>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</si>
  <si>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</si>
  <si>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</si>
  <si>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</si>
  <si>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</si>
  <si>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</si>
  <si>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</si>
  <si>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</si>
  <si>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</si>
  <si>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</si>
  <si>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</si>
  <si>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</si>
  <si>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</si>
  <si>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</si>
  <si>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</si>
  <si>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</si>
  <si>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</si>
  <si>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</si>
  <si>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</si>
  <si>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</si>
  <si>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</si>
  <si>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</si>
  <si>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</si>
  <si>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</si>
  <si>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</si>
  <si>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</si>
  <si>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</si>
  <si>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</si>
  <si>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</si>
  <si>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</si>
  <si>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</si>
  <si>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</si>
  <si>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</si>
  <si>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</si>
  <si>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</si>
  <si>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</si>
  <si>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</si>
  <si>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</si>
  <si>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</si>
  <si>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</si>
  <si>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</si>
  <si>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</si>
  <si>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</si>
  <si>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</si>
  <si>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</si>
  <si>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</si>
  <si>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</si>
  <si>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</si>
  <si>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</si>
  <si>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</si>
  <si>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</si>
  <si>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</si>
  <si>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</si>
  <si>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</si>
  <si>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</si>
  <si>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</si>
  <si>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</si>
  <si>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</si>
  <si>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</si>
  <si>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</si>
  <si>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</si>
  <si>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</si>
  <si>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</si>
  <si>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</si>
  <si>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</si>
  <si>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</si>
  <si>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</si>
  <si>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</si>
  <si>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</si>
  <si>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</si>
  <si>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</si>
  <si>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</si>
  <si>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</si>
  <si>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</si>
  <si>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</si>
  <si>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</si>
  <si>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</si>
  <si>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</si>
  <si>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</si>
  <si>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</si>
  <si>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</si>
  <si>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</si>
  <si>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</si>
  <si>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</si>
  <si>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</si>
  <si>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</si>
  <si>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</si>
  <si>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</si>
  <si>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</si>
  <si>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</si>
  <si>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</si>
  <si>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</si>
  <si>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</si>
  <si>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</si>
  <si>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</si>
  <si>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</si>
  <si>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</si>
  <si>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</si>
  <si>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</si>
  <si>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</si>
  <si>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</si>
  <si>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</si>
  <si>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</si>
  <si>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</si>
  <si>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</si>
  <si>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</si>
  <si>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</si>
  <si>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</si>
  <si>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</si>
  <si>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</si>
  <si>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</si>
  <si>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</si>
  <si>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</si>
  <si>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</si>
  <si>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</si>
  <si>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</si>
  <si>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</si>
  <si>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</si>
  <si>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</si>
  <si>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</si>
  <si>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</si>
  <si>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</si>
  <si>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</si>
  <si>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</si>
  <si>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</si>
  <si>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</si>
  <si>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</si>
  <si>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</si>
  <si>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</si>
  <si>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</si>
  <si>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</si>
  <si>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</si>
  <si>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</si>
  <si>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</si>
  <si>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</si>
  <si>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</si>
  <si>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</si>
  <si>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</si>
  <si>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</si>
  <si>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</si>
  <si>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</si>
  <si>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</si>
  <si>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</si>
  <si>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</si>
  <si>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</si>
  <si>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</si>
  <si>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</si>
  <si>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</si>
  <si>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</si>
  <si>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</si>
  <si>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</si>
  <si>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</si>
  <si>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</si>
  <si>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</si>
  <si>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</si>
  <si>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</si>
  <si>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</si>
  <si>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</si>
  <si>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</si>
  <si>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</si>
  <si>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</si>
  <si>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</si>
  <si>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</si>
  <si>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</si>
  <si>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</si>
  <si>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</si>
  <si>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</si>
  <si>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</si>
  <si>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</si>
  <si>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</si>
  <si>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</si>
  <si>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</si>
  <si>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</si>
  <si>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</si>
  <si>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</si>
  <si>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</si>
  <si>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</si>
  <si>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</si>
  <si>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</si>
  <si>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</si>
  <si>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</si>
  <si>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</si>
  <si>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</si>
  <si>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</si>
  <si>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</si>
  <si>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</si>
  <si>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</si>
  <si>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</si>
  <si>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</si>
  <si>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</si>
  <si>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</si>
  <si>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</si>
  <si>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</si>
  <si>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</si>
  <si>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</si>
  <si>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</si>
  <si>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</si>
  <si>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</si>
  <si>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</si>
  <si>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</si>
  <si>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</si>
  <si>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</si>
  <si>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</si>
  <si>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</si>
  <si>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</si>
  <si>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</si>
  <si>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</si>
  <si>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</si>
  <si>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</si>
  <si>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</si>
  <si>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</si>
  <si>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</si>
  <si>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</si>
  <si>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</si>
  <si>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</si>
  <si>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</si>
  <si>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</si>
  <si>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</si>
  <si>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</si>
  <si>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</si>
  <si>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</si>
  <si>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</si>
  <si>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</si>
  <si>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</si>
  <si>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</si>
  <si>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</si>
  <si>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</si>
  <si>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</si>
  <si>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</si>
  <si>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</si>
  <si>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</si>
  <si>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</si>
  <si>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</si>
  <si>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</si>
  <si>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</si>
  <si>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</si>
  <si>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</si>
  <si>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</si>
  <si>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</si>
  <si>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</si>
  <si>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</si>
  <si>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</si>
  <si>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</si>
  <si>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</si>
  <si>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</si>
  <si>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</si>
  <si>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</si>
  <si>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</si>
  <si>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</si>
  <si>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</si>
  <si>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</si>
  <si>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</si>
  <si>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</si>
  <si>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</si>
  <si>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</si>
  <si>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</si>
  <si>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</si>
  <si>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</si>
  <si>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</si>
  <si>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</si>
  <si>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</si>
  <si>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</si>
  <si>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</si>
  <si>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</si>
  <si>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</si>
  <si>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</si>
  <si>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</si>
  <si>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</si>
  <si>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</si>
  <si>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</si>
  <si>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</si>
  <si>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</si>
  <si>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</si>
  <si>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</si>
  <si>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</si>
  <si>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</si>
  <si>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</si>
  <si>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</si>
  <si>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</si>
  <si>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</si>
  <si>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</si>
  <si>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</si>
  <si>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</si>
  <si>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</si>
  <si>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</si>
  <si>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</si>
  <si>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</si>
  <si>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</si>
  <si>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</si>
  <si>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</si>
  <si>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</si>
  <si>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</si>
  <si>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</si>
  <si>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</si>
  <si>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</si>
  <si>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</si>
  <si>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</si>
  <si>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</si>
  <si>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</si>
  <si>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</si>
  <si>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</si>
  <si>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</si>
  <si>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</si>
  <si>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</si>
  <si>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</si>
  <si>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</si>
  <si>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</si>
  <si>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</si>
  <si>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</si>
  <si>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</si>
  <si>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</si>
  <si>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</si>
  <si>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</si>
  <si>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</si>
  <si>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</si>
  <si>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</si>
  <si>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</si>
  <si>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</si>
  <si>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</si>
  <si>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</si>
  <si>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</si>
  <si>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</si>
  <si>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</si>
  <si>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</si>
  <si>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</si>
  <si>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</si>
  <si>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</si>
  <si>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</si>
  <si>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</si>
  <si>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</si>
  <si>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</si>
  <si>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</si>
  <si>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</si>
  <si>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</si>
  <si>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</si>
  <si>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</si>
  <si>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</si>
  <si>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</si>
  <si>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</si>
  <si>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</si>
  <si>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</si>
  <si>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</si>
  <si>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</si>
  <si>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</si>
  <si>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</si>
  <si>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</si>
  <si>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</si>
  <si>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</si>
  <si>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</si>
  <si>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</si>
  <si>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</si>
  <si>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</si>
  <si>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</si>
  <si>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</si>
  <si>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</si>
  <si>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</si>
  <si>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</si>
  <si>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</si>
  <si>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</si>
  <si>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</si>
  <si>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</si>
  <si>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</si>
  <si>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</si>
  <si>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</si>
  <si>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</si>
  <si>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</si>
  <si>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</si>
  <si>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</si>
  <si>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</si>
  <si>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</si>
  <si>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</si>
  <si>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</si>
  <si>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</si>
  <si>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</si>
  <si>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</si>
  <si>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</si>
  <si>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</si>
  <si>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</si>
  <si>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</si>
  <si>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</si>
  <si>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</si>
  <si>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</si>
  <si>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</si>
  <si>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</si>
  <si>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</si>
  <si>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</si>
  <si>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</si>
  <si>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</si>
  <si>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</si>
  <si>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</si>
  <si>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</si>
  <si>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</si>
  <si>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</si>
  <si>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</si>
  <si>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</si>
  <si>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</si>
  <si>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</si>
  <si>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</si>
  <si>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</si>
  <si>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</si>
  <si>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</si>
  <si>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</si>
  <si>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</si>
  <si>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</si>
  <si>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</si>
  <si>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</si>
  <si>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</si>
  <si>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</si>
  <si>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</si>
  <si>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</si>
  <si>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</si>
  <si>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</si>
  <si>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</si>
  <si>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</si>
  <si>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</si>
  <si>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</si>
  <si>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</si>
  <si>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</si>
  <si>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</si>
  <si>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</si>
  <si>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</si>
  <si>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</si>
  <si>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</si>
  <si>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</si>
  <si>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</si>
  <si>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</si>
  <si>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</si>
  <si>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</si>
  <si>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</si>
  <si>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</si>
  <si>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</si>
  <si>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</si>
  <si>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</si>
  <si>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</si>
  <si>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</si>
  <si>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</si>
  <si>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</si>
  <si>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</si>
  <si>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</si>
  <si>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</si>
  <si>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</si>
  <si>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</si>
  <si>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</si>
  <si>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</si>
  <si>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</si>
  <si>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</si>
  <si>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</si>
  <si>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</si>
  <si>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</si>
  <si>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</si>
  <si>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</si>
  <si>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</si>
  <si>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</si>
  <si>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</si>
  <si>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</si>
  <si>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</si>
  <si>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</si>
  <si>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</si>
  <si>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</si>
  <si>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</si>
  <si>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</si>
  <si>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</si>
  <si>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</si>
  <si>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</si>
  <si>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</si>
  <si>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</si>
  <si>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</si>
  <si>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</si>
  <si>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</si>
  <si>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</si>
  <si>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</si>
  <si>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</si>
  <si>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</si>
  <si>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</si>
  <si>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</si>
  <si>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</si>
  <si>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</si>
  <si>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</si>
  <si>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</si>
  <si>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</si>
  <si>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</si>
  <si>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</si>
  <si>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</si>
  <si>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</si>
  <si>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</si>
  <si>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</si>
  <si>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</si>
  <si>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</si>
  <si>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</si>
  <si>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</si>
  <si>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</si>
  <si>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</si>
  <si>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</si>
  <si>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</si>
  <si>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</si>
  <si>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</si>
  <si>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</si>
  <si>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</si>
  <si>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</si>
  <si>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</si>
  <si>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</si>
  <si>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</si>
  <si>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</si>
  <si>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</si>
  <si>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</si>
  <si>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</si>
  <si>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</si>
  <si>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</si>
  <si>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</si>
  <si>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</si>
  <si>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</si>
  <si>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</si>
  <si>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</si>
  <si>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</si>
  <si>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</si>
  <si>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</si>
  <si>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</si>
  <si>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</si>
  <si>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</si>
  <si>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</si>
  <si>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</si>
  <si>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</si>
  <si>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</si>
  <si>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</si>
  <si>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</si>
  <si>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</si>
  <si>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</si>
  <si>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</si>
  <si>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</si>
  <si>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</si>
  <si>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</si>
  <si>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</si>
  <si>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</si>
  <si>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</si>
  <si>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</si>
  <si>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</si>
  <si>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</si>
  <si>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</si>
  <si>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</si>
  <si>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</si>
  <si>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</si>
  <si>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</si>
  <si>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</si>
  <si>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</si>
  <si>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</si>
  <si>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</si>
  <si>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</si>
  <si>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</si>
  <si>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</si>
  <si>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</si>
  <si>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</si>
  <si>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</si>
  <si>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</si>
  <si>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</si>
  <si>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</si>
  <si>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</si>
  <si>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</si>
  <si>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</si>
  <si>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</si>
  <si>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</si>
  <si>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</si>
  <si>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</si>
  <si>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</si>
  <si>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</si>
  <si>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</si>
  <si>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</si>
  <si>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</si>
  <si>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</si>
  <si>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</si>
  <si>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</si>
  <si>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</si>
  <si>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</si>
  <si>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</si>
  <si>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</si>
  <si>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</si>
  <si>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</si>
  <si>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</si>
  <si>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</si>
  <si>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</si>
  <si>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</si>
  <si>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</si>
  <si>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</si>
  <si>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</si>
  <si>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</si>
  <si>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</si>
  <si>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</si>
  <si>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</si>
  <si>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</si>
  <si>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</si>
  <si>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</si>
  <si>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</si>
  <si>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</si>
  <si>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</si>
  <si>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</si>
  <si>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</si>
  <si>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</si>
  <si>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</si>
  <si>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</si>
  <si>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</si>
  <si>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</si>
  <si>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</si>
  <si>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</si>
  <si>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</si>
  <si>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</si>
  <si>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</si>
  <si>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</si>
  <si>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</si>
  <si>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</si>
  <si>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</si>
  <si>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</si>
  <si>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</si>
  <si>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</si>
  <si>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</si>
  <si>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</si>
  <si>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</si>
  <si>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</si>
  <si>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</si>
  <si>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</si>
  <si>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</si>
  <si>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</si>
  <si>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</si>
  <si>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</si>
  <si>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</si>
  <si>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</si>
  <si>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</si>
  <si>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</si>
  <si>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</si>
  <si>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</si>
  <si>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</si>
  <si>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</si>
  <si>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</si>
  <si>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</si>
  <si>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</si>
  <si>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</si>
  <si>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</si>
  <si>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</si>
  <si>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</si>
  <si>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</si>
  <si>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</si>
  <si>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</si>
  <si>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</si>
  <si>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</si>
  <si>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</si>
  <si>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</si>
  <si>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</si>
  <si>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</si>
  <si>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</si>
  <si>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</si>
  <si>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</si>
  <si>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</si>
  <si>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</si>
  <si>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</si>
  <si>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</si>
  <si>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</si>
  <si>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</si>
  <si>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</si>
  <si>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</si>
  <si>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</si>
  <si>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</si>
  <si>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</si>
  <si>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</si>
  <si>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</si>
  <si>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</si>
  <si>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</si>
  <si>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</si>
  <si>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</si>
  <si>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</si>
  <si>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</si>
  <si>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</si>
  <si>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</si>
  <si>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</si>
  <si>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</si>
  <si>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</si>
  <si>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</si>
  <si>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</si>
  <si>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</si>
  <si>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</si>
  <si>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</si>
  <si>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</si>
  <si>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</si>
  <si>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</si>
  <si>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</si>
  <si>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</si>
  <si>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</si>
  <si>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</si>
  <si>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</si>
  <si>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</si>
  <si>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</si>
  <si>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</si>
  <si>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</si>
  <si>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</si>
  <si>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</si>
  <si>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</si>
  <si>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</si>
  <si>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</si>
  <si>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</si>
  <si>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</si>
  <si>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</si>
  <si>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</si>
  <si>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</si>
  <si>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</si>
  <si>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</si>
  <si>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</si>
  <si>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</si>
  <si>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</si>
  <si>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</si>
  <si>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</si>
  <si>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</si>
  <si>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</si>
  <si>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</si>
  <si>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</si>
  <si>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</si>
  <si>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</si>
  <si>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</si>
  <si>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</si>
  <si>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</si>
  <si>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</si>
  <si>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</si>
  <si>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</si>
  <si>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</si>
  <si>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</si>
  <si>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</si>
  <si>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</si>
  <si>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</si>
  <si>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</si>
  <si>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</si>
  <si>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</si>
  <si>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</si>
  <si>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</si>
  <si>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</si>
  <si>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</si>
  <si>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</si>
  <si>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</si>
  <si>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</si>
  <si>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</si>
  <si>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</si>
  <si>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</si>
  <si>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</si>
  <si>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</si>
  <si>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</si>
  <si>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</si>
  <si>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</si>
  <si>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</si>
  <si>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</si>
  <si>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</si>
  <si>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</si>
  <si>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</si>
  <si>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</si>
  <si>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</si>
  <si>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</si>
  <si>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</si>
  <si>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</si>
  <si>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</si>
  <si>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</si>
  <si>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</si>
  <si>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</si>
  <si>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</si>
  <si>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</si>
  <si>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</si>
  <si>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</si>
  <si>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</si>
  <si>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</si>
  <si>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</si>
  <si>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</si>
  <si>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</si>
  <si>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</si>
  <si>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</si>
  <si>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</si>
  <si>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</si>
  <si>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</si>
  <si>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</si>
  <si>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</si>
  <si>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</si>
  <si>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</si>
  <si>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</si>
  <si>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</si>
  <si>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</si>
  <si>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</si>
  <si>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</si>
  <si>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</si>
  <si>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</si>
  <si>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</si>
  <si>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</si>
  <si>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</si>
  <si>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</si>
  <si>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</si>
  <si>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</si>
  <si>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</si>
  <si>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</si>
  <si>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</si>
  <si>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</si>
  <si>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</si>
  <si>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</si>
  <si>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</si>
  <si>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</si>
  <si>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</si>
  <si>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</si>
  <si>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</si>
  <si>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</si>
  <si>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</si>
  <si>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</si>
  <si>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</si>
  <si>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</si>
  <si>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</si>
  <si>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</si>
  <si>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</si>
  <si>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</si>
  <si>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</si>
  <si>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</si>
  <si>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</si>
  <si>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</si>
  <si>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</si>
  <si>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</si>
  <si>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</si>
  <si>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</si>
  <si>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</si>
  <si>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</si>
  <si>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</si>
  <si>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</si>
  <si>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</si>
  <si>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</si>
  <si>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</si>
  <si>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</si>
  <si>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</si>
  <si>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</si>
  <si>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</si>
  <si>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</si>
  <si>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</si>
  <si>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</si>
  <si>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</si>
  <si>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</si>
  <si>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</si>
  <si>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</si>
  <si>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</si>
  <si>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</si>
  <si>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</si>
  <si>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</si>
  <si>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</si>
  <si>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</si>
  <si>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</si>
  <si>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</si>
  <si>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</si>
  <si>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</si>
  <si>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</si>
  <si>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</si>
  <si>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</si>
  <si>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</si>
  <si>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</si>
  <si>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</si>
  <si>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</si>
  <si>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</si>
  <si>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</si>
  <si>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</si>
  <si>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</si>
  <si>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</si>
  <si>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</si>
  <si>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</si>
  <si>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</si>
  <si>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</si>
  <si>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</si>
  <si>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</si>
  <si>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</si>
  <si>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</si>
  <si>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</si>
  <si>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</si>
  <si>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</si>
  <si>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</si>
  <si>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</si>
  <si>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</si>
  <si>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</si>
  <si>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</si>
  <si>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</si>
  <si>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</si>
  <si>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</si>
  <si>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</si>
  <si>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</si>
  <si>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</si>
  <si>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</si>
  <si>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</si>
  <si>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</si>
  <si>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</si>
  <si>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</si>
  <si>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</si>
  <si>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</si>
  <si>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</si>
  <si>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</si>
  <si>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</si>
  <si>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</si>
  <si>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</si>
  <si>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</si>
  <si>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</si>
  <si>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</si>
  <si>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</si>
  <si>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</si>
  <si>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</si>
  <si>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</si>
  <si>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</si>
  <si>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</si>
  <si>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</si>
  <si>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</si>
  <si>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</si>
  <si>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</si>
  <si>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</si>
  <si>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</si>
  <si>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</si>
  <si>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</si>
  <si>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</si>
  <si>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</si>
  <si>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</si>
  <si>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</si>
  <si>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</si>
  <si>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</si>
  <si>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</si>
  <si>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</si>
  <si>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</si>
  <si>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</si>
  <si>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</si>
  <si>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</si>
  <si>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</si>
  <si>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</si>
  <si>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</si>
  <si>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</si>
  <si>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</si>
  <si>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</si>
  <si>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</si>
  <si>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</si>
  <si>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</si>
  <si>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</si>
  <si>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</si>
  <si>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</si>
  <si>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</si>
  <si>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</si>
  <si>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</si>
  <si>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</si>
  <si>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</si>
  <si>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</si>
  <si>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</si>
  <si>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</si>
  <si>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</si>
  <si>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</si>
  <si>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</si>
  <si>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</si>
  <si>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</si>
  <si>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</si>
  <si>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</si>
  <si>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</si>
  <si>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</si>
  <si>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</si>
  <si>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</si>
  <si>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</si>
  <si>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</si>
  <si>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</si>
  <si>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</si>
  <si>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</si>
  <si>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</si>
  <si>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</si>
  <si>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</si>
  <si>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</si>
  <si>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</si>
  <si>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</si>
  <si>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</si>
  <si>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</si>
  <si>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</si>
  <si>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</si>
  <si>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</si>
  <si>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</si>
  <si>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</si>
  <si>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</si>
  <si>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</si>
  <si>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</si>
  <si>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</si>
  <si>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</si>
  <si>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</si>
  <si>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</si>
  <si>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</si>
  <si>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</si>
  <si>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</si>
  <si>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</si>
  <si>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</si>
  <si>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</si>
  <si>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</si>
  <si>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</si>
  <si>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</si>
  <si>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</si>
  <si>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</si>
  <si>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</si>
  <si>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</si>
  <si>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</si>
  <si>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</si>
  <si>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</si>
  <si>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</si>
  <si>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</si>
  <si>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</si>
  <si>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</si>
  <si>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</si>
  <si>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</si>
  <si>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</si>
  <si>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</si>
  <si>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</si>
  <si>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</si>
  <si>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</si>
  <si>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</si>
  <si>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</si>
  <si>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</si>
  <si>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</si>
  <si>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</si>
  <si>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</si>
  <si>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</si>
  <si>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</si>
  <si>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</si>
  <si>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</si>
  <si>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</si>
  <si>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</si>
  <si>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</si>
  <si>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</si>
  <si>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</si>
  <si>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</si>
  <si>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</si>
  <si>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</si>
  <si>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</si>
  <si>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</si>
  <si>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</si>
  <si>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</si>
  <si>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</si>
  <si>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</si>
  <si>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</si>
  <si>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</si>
  <si>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</si>
  <si>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</si>
  <si>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</si>
  <si>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</si>
  <si>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</si>
  <si>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</si>
  <si>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</si>
  <si>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</si>
  <si>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</si>
  <si>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</si>
  <si>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</si>
  <si>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</si>
  <si>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</si>
  <si>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</si>
  <si>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</si>
  <si>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</si>
  <si>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</si>
  <si>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</si>
  <si>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</si>
  <si>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</si>
  <si>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</si>
  <si>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</si>
  <si>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</si>
  <si>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</si>
  <si>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</si>
  <si>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</si>
  <si>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</si>
  <si>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</si>
  <si>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</si>
  <si>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</si>
  <si>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</si>
  <si>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</si>
  <si>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</si>
  <si>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</si>
  <si>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</si>
  <si>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</si>
  <si>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</si>
  <si>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</si>
  <si>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</si>
  <si>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</si>
  <si>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</si>
  <si>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</si>
  <si>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</si>
  <si>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</si>
  <si>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</si>
  <si>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</si>
  <si>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</si>
  <si>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</si>
  <si>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</si>
  <si>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</si>
  <si>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</si>
  <si>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</si>
  <si>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</si>
  <si>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</si>
  <si>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</si>
  <si>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</si>
  <si>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</si>
  <si>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</si>
  <si>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</si>
  <si>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</si>
  <si>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</si>
  <si>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</si>
  <si>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</si>
  <si>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</si>
  <si>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</si>
  <si>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</si>
  <si>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</si>
  <si>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</si>
  <si>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</si>
  <si>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</si>
  <si>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</si>
  <si>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</si>
  <si>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</si>
  <si>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</si>
  <si>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</si>
  <si>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</si>
  <si>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</si>
  <si>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</si>
  <si>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</si>
  <si>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</si>
  <si>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</si>
  <si>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</si>
  <si>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</si>
  <si>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</si>
  <si>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</si>
  <si>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</si>
  <si>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</si>
  <si>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</si>
  <si>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</si>
  <si>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</si>
  <si>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</si>
  <si>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</si>
  <si>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</si>
  <si>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</si>
  <si>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</si>
  <si>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</si>
  <si>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</si>
  <si>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</si>
  <si>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</si>
  <si>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</si>
  <si>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</si>
  <si>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</si>
  <si>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</si>
  <si>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</si>
  <si>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</si>
  <si>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</si>
  <si>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</si>
  <si>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</si>
  <si>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</si>
  <si>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</si>
  <si>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</si>
  <si>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</si>
  <si>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</si>
  <si>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</si>
  <si>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</si>
  <si>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</si>
  <si>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</si>
  <si>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</si>
  <si>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</si>
  <si>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</si>
  <si>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</si>
  <si>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</si>
  <si>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</si>
  <si>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</si>
  <si>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</si>
  <si>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</si>
  <si>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</si>
  <si>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</si>
  <si>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</si>
  <si>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</si>
  <si>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</si>
  <si>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</si>
  <si>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</si>
  <si>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</si>
  <si>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</si>
  <si>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</si>
  <si>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</si>
  <si>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</si>
  <si>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</si>
  <si>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</si>
  <si>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</si>
  <si>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</si>
  <si>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</si>
  <si>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</si>
  <si>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</si>
  <si>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</si>
  <si>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</si>
  <si>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</si>
  <si>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</si>
  <si>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</si>
  <si>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</si>
  <si>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</si>
  <si>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</si>
  <si>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</si>
  <si>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</si>
  <si>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</si>
  <si>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</si>
  <si>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</si>
  <si>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</si>
  <si>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</si>
  <si>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</si>
  <si>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</si>
  <si>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</si>
  <si>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</si>
  <si>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</si>
  <si>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</si>
  <si>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</si>
  <si>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</si>
  <si>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</si>
  <si>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</si>
  <si>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</si>
  <si>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</si>
  <si>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</si>
  <si>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</si>
  <si>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</si>
  <si>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</si>
  <si>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</si>
  <si>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</si>
  <si>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</si>
  <si>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</si>
  <si>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</si>
  <si>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</si>
  <si>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</si>
  <si>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</si>
  <si>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</si>
  <si>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</si>
  <si>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</si>
  <si>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</si>
  <si>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</si>
  <si>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</si>
  <si>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</si>
  <si>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</si>
  <si>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</si>
  <si>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</si>
  <si>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</si>
  <si>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</si>
  <si>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</si>
  <si>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</si>
  <si>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</si>
  <si>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</si>
  <si>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</si>
  <si>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</si>
  <si>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</si>
  <si>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</si>
  <si>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</si>
  <si>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</si>
  <si>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</si>
  <si>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</si>
  <si>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</si>
  <si>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</si>
  <si>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</si>
  <si>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</si>
  <si>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</si>
  <si>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</si>
  <si>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</si>
  <si>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</si>
  <si>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</si>
  <si>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</si>
  <si>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</si>
  <si>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</si>
  <si>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</si>
  <si>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</si>
  <si>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</si>
  <si>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</si>
  <si>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</si>
  <si>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</si>
  <si>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</si>
  <si>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</si>
  <si>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</si>
  <si>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</si>
  <si>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</si>
  <si>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</si>
  <si>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</si>
  <si>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</si>
  <si>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</si>
  <si>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</si>
  <si>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</si>
  <si>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</si>
  <si>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</si>
  <si>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</si>
  <si>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</si>
  <si>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</si>
  <si>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</si>
  <si>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</si>
  <si>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</si>
  <si>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</si>
  <si>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</si>
  <si>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</si>
  <si>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</si>
  <si>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</si>
  <si>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</si>
  <si>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</si>
  <si>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</si>
  <si>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</si>
  <si>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</si>
  <si>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</si>
  <si>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</si>
  <si>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</si>
  <si>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</si>
  <si>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</si>
  <si>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</si>
  <si>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</si>
  <si>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</si>
  <si>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</si>
  <si>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</si>
  <si>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</si>
  <si>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</si>
  <si>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</si>
  <si>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</si>
  <si>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</si>
  <si>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</si>
  <si>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</si>
  <si>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</si>
  <si>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</si>
  <si>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</si>
  <si>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</si>
  <si>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</si>
  <si>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</si>
  <si>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</si>
  <si>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</si>
  <si>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</si>
  <si>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</si>
  <si>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</si>
  <si>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</si>
  <si>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</si>
  <si>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</si>
  <si>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</si>
  <si>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</si>
  <si>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</si>
  <si>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</si>
  <si>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</si>
  <si>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</si>
  <si>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</si>
  <si>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</si>
  <si>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</si>
  <si>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</si>
  <si>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</si>
  <si>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</si>
  <si>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</si>
  <si>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</si>
  <si>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</si>
  <si>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</si>
  <si>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</si>
  <si>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</si>
  <si>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</si>
  <si>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</si>
  <si>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</si>
  <si>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</si>
  <si>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</si>
  <si>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</si>
  <si>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</si>
  <si>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</si>
  <si>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</si>
  <si>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</si>
  <si>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</si>
  <si>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</si>
  <si>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</si>
  <si>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</si>
  <si>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</si>
  <si>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</si>
  <si>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</si>
  <si>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</si>
  <si>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</si>
  <si>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</si>
  <si>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</si>
  <si>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</si>
  <si>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</si>
  <si>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</si>
  <si>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</si>
  <si>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</si>
  <si>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</si>
  <si>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</si>
  <si>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</si>
  <si>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</si>
  <si>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</si>
  <si>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</si>
  <si>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</si>
  <si>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</si>
  <si>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</si>
  <si>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</si>
  <si>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</si>
  <si>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</si>
  <si>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</si>
  <si>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</si>
  <si>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</si>
  <si>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</si>
  <si>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</si>
  <si>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</si>
  <si>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</si>
  <si>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</si>
  <si>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</si>
  <si>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</si>
  <si>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</si>
  <si>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</si>
  <si>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</si>
  <si>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</si>
  <si>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</si>
  <si>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</si>
  <si>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</si>
  <si>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</si>
  <si>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</si>
  <si>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</si>
  <si>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</si>
  <si>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</si>
  <si>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</si>
  <si>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</si>
  <si>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</si>
  <si>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</si>
  <si>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</si>
  <si>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</si>
  <si>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</si>
  <si>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</si>
  <si>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</si>
  <si>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</si>
  <si>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</si>
  <si>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</si>
  <si>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</si>
  <si>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</si>
  <si>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</si>
  <si>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</si>
  <si>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</si>
  <si>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</si>
  <si>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</si>
  <si>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</si>
  <si>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</si>
  <si>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</si>
  <si>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</si>
  <si>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</si>
  <si>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</si>
  <si>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</si>
  <si>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</si>
  <si>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</si>
  <si>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</si>
  <si>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</si>
  <si>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</si>
  <si>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</si>
  <si>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</si>
  <si>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</si>
  <si>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</si>
  <si>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</si>
  <si>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</si>
  <si>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</si>
  <si>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</si>
  <si>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</si>
  <si>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</si>
  <si>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</si>
  <si>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</si>
  <si>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</si>
  <si>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</si>
  <si>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</si>
  <si>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</si>
  <si>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</si>
  <si>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</si>
  <si>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</si>
  <si>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</si>
  <si>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</si>
  <si>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</si>
  <si>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</si>
  <si>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</si>
  <si>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</si>
  <si>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</si>
  <si>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</si>
  <si>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</si>
  <si>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</si>
  <si>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</si>
  <si>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</si>
  <si>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</si>
  <si>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</si>
  <si>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</si>
  <si>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</si>
  <si>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</si>
  <si>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</si>
  <si>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</si>
  <si>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</si>
  <si>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</si>
  <si>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</si>
  <si>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</si>
  <si>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</si>
  <si>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</si>
  <si>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</si>
  <si>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</si>
  <si>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</si>
  <si>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</si>
  <si>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</si>
  <si>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</si>
  <si>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</si>
  <si>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</si>
  <si>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</si>
  <si>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</si>
  <si>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</si>
  <si>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</si>
  <si>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</si>
  <si>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</si>
  <si>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</si>
  <si>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</si>
  <si>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</si>
  <si>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</si>
  <si>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</si>
  <si>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</si>
  <si>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</si>
  <si>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</si>
  <si>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</si>
  <si>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</si>
  <si>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</si>
  <si>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</si>
  <si>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</si>
  <si>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</si>
  <si>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</si>
  <si>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</si>
  <si>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</si>
  <si>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</si>
  <si>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</si>
  <si>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</si>
  <si>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</si>
  <si>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</si>
  <si>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</si>
  <si>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</si>
  <si>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</si>
  <si>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</si>
  <si>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</si>
  <si>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</si>
  <si>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</si>
  <si>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</si>
  <si>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</si>
  <si>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</si>
  <si>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</si>
  <si>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</si>
  <si>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</si>
  <si>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</si>
  <si>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</si>
  <si>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</si>
  <si>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</si>
  <si>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</si>
  <si>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</si>
  <si>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</si>
  <si>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</si>
  <si>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</si>
  <si>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</si>
  <si>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</si>
  <si>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</si>
  <si>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</si>
  <si>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</si>
  <si>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</si>
  <si>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</si>
  <si>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</si>
  <si>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</si>
  <si>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</si>
  <si>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</si>
  <si>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</si>
  <si>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</si>
  <si>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</si>
  <si>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</si>
  <si>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</si>
  <si>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</si>
  <si>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</si>
  <si>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</si>
  <si>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</si>
  <si>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</si>
  <si>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</si>
  <si>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</si>
  <si>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</si>
  <si>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</si>
  <si>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</si>
  <si>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</si>
  <si>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</si>
  <si>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</si>
  <si>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</si>
  <si>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</si>
  <si>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</si>
  <si>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</si>
  <si>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</si>
  <si>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</si>
  <si>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</si>
  <si>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</si>
  <si>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</si>
  <si>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</si>
  <si>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</si>
  <si>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</si>
  <si>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</si>
  <si>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</si>
  <si>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</si>
  <si>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</si>
  <si>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</si>
  <si>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</si>
  <si>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</si>
  <si>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</si>
  <si>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</si>
  <si>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</si>
  <si>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</si>
  <si>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</si>
  <si>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</si>
  <si>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</si>
  <si>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</si>
  <si>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</si>
  <si>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</si>
  <si>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</si>
  <si>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</si>
  <si>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</si>
  <si>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</si>
  <si>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</si>
  <si>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</si>
  <si>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</si>
  <si>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</si>
  <si>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</si>
  <si>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</si>
  <si>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</si>
  <si>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</si>
  <si>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</si>
  <si>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</si>
  <si>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</si>
  <si>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</si>
  <si>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</si>
  <si>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</si>
  <si>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</si>
  <si>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</si>
  <si>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</si>
  <si>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</si>
  <si>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</si>
  <si>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</si>
  <si>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</si>
  <si>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</si>
  <si>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</si>
  <si>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</si>
  <si>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</si>
  <si>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</si>
  <si>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</si>
  <si>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</si>
  <si>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</si>
  <si>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</si>
  <si>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</si>
  <si>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</si>
  <si>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</si>
  <si>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</si>
  <si>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</si>
  <si>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</si>
  <si>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</si>
  <si>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</si>
  <si>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</si>
  <si>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</si>
  <si>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</si>
  <si>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</si>
  <si>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</si>
  <si>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</si>
  <si>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</si>
  <si>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</si>
  <si>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</si>
  <si>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</si>
  <si>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</si>
  <si>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</si>
  <si>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</si>
  <si>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</si>
  <si>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</si>
  <si>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</si>
  <si>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</si>
  <si>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</si>
  <si>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</si>
  <si>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</si>
  <si>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</si>
  <si>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</si>
  <si>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</si>
  <si>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</si>
  <si>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</si>
  <si>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</si>
  <si>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</si>
  <si>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</si>
  <si>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</si>
  <si>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</si>
  <si>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</si>
  <si>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</si>
  <si>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</si>
  <si>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</si>
  <si>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</si>
  <si>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</si>
  <si>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</si>
  <si>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</si>
  <si>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</si>
  <si>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</si>
  <si>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</si>
  <si>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</si>
  <si>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</si>
  <si>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</si>
  <si>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</si>
  <si>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</si>
  <si>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</si>
  <si>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</si>
  <si>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</si>
  <si>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</si>
  <si>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</si>
  <si>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</si>
  <si>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</si>
  <si>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</si>
  <si>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</si>
  <si>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</si>
  <si>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</si>
  <si>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</si>
  <si>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</si>
  <si>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</si>
  <si>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</si>
  <si>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</si>
  <si>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</si>
  <si>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</si>
  <si>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</si>
  <si>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</si>
  <si>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</si>
  <si>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</si>
  <si>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</si>
  <si>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</si>
  <si>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</si>
  <si>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</si>
  <si>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</si>
  <si>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</si>
  <si>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</si>
  <si>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</si>
  <si>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</si>
  <si>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</si>
  <si>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</si>
  <si>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</si>
  <si>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</si>
  <si>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</si>
  <si>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</si>
  <si>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</si>
  <si>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</si>
  <si>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</si>
  <si>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</si>
  <si>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</si>
  <si>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</si>
  <si>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</si>
  <si>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</si>
  <si>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</si>
  <si>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</si>
  <si>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</si>
  <si>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</si>
  <si>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</si>
  <si>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</si>
  <si>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</si>
  <si>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</si>
  <si>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</si>
  <si>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</si>
  <si>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</si>
  <si>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</si>
  <si>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</si>
  <si>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</si>
  <si>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</si>
  <si>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</si>
  <si>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</si>
  <si>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</si>
  <si>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</si>
  <si>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</si>
  <si>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</si>
  <si>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</si>
  <si>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</si>
  <si>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</si>
  <si>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</si>
  <si>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</si>
  <si>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</si>
  <si>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</si>
  <si>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</si>
  <si>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</si>
  <si>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</si>
  <si>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</si>
  <si>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</si>
  <si>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</si>
  <si>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</si>
  <si>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</si>
  <si>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</si>
  <si>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</si>
  <si>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</si>
  <si>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</si>
  <si>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</si>
  <si>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</si>
  <si>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</si>
  <si>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</si>
  <si>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</si>
  <si>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</si>
  <si>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</si>
  <si>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</si>
  <si>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</si>
  <si>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</si>
  <si>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</si>
  <si>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</si>
  <si>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</si>
  <si>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</si>
  <si>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</si>
  <si>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</si>
  <si>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</si>
  <si>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</si>
  <si>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</si>
  <si>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</si>
  <si>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</si>
  <si>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</si>
  <si>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</si>
  <si>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</si>
  <si>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</si>
  <si>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</si>
  <si>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</si>
  <si>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</si>
  <si>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</si>
  <si>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</si>
  <si>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</si>
  <si>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</si>
  <si>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</si>
  <si>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</si>
  <si>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</si>
  <si>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</si>
  <si>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</si>
  <si>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</si>
  <si>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</si>
  <si>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</si>
  <si>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</si>
  <si>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</si>
  <si>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</si>
  <si>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</si>
  <si>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</si>
  <si>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</si>
  <si>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</si>
  <si>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</si>
  <si>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</si>
  <si>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</si>
  <si>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</si>
  <si>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</si>
  <si>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</si>
  <si>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</si>
  <si>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</si>
  <si>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</si>
  <si>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</si>
  <si>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</si>
  <si>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</si>
  <si>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</si>
  <si>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</si>
  <si>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</si>
  <si>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</si>
  <si>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</si>
  <si>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</si>
  <si>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</si>
  <si>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</si>
  <si>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</si>
  <si>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</si>
  <si>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</si>
  <si>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</si>
  <si>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</si>
  <si>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</si>
  <si>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</si>
  <si>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</si>
  <si>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</si>
  <si>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</si>
  <si>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</si>
  <si>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</si>
  <si>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</si>
  <si>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</si>
  <si>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</si>
  <si>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</si>
  <si>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</si>
  <si>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</si>
  <si>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</si>
  <si>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</si>
  <si>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</si>
  <si>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</si>
  <si>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</si>
  <si>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</si>
  <si>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</si>
  <si>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</si>
  <si>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</si>
  <si>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</si>
  <si>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</si>
  <si>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</si>
  <si>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</si>
  <si>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</si>
  <si>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</si>
  <si>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</si>
  <si>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</si>
  <si>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</si>
  <si>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</si>
  <si>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</si>
  <si>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</si>
  <si>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</si>
  <si>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</si>
  <si>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</si>
  <si>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</si>
  <si>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</si>
  <si>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</si>
  <si>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</si>
  <si>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</si>
  <si>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</si>
  <si>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</si>
  <si>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</si>
  <si>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</si>
  <si>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</si>
  <si>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</si>
  <si>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</si>
  <si>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</si>
  <si>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</si>
  <si>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</si>
  <si>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</si>
  <si>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</si>
  <si>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</si>
  <si>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</si>
  <si>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</si>
  <si>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</si>
  <si>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</si>
  <si>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</si>
  <si>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</si>
  <si>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</si>
  <si>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</si>
  <si>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</si>
  <si>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</si>
  <si>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</si>
  <si>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</si>
  <si>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</si>
  <si>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</si>
  <si>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</si>
  <si>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</si>
  <si>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</si>
  <si>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</si>
  <si>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</si>
  <si>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</si>
  <si>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</si>
  <si>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</si>
  <si>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</si>
  <si>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</si>
  <si>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</si>
  <si>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</si>
  <si>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</si>
  <si>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</si>
  <si>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</si>
  <si>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</si>
  <si>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</si>
  <si>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</si>
  <si>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</si>
  <si>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</si>
  <si>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</si>
  <si>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</si>
  <si>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</si>
  <si>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</si>
  <si>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</si>
  <si>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</si>
  <si>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</si>
  <si>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</si>
  <si>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</si>
  <si>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</si>
  <si>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</si>
  <si>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</si>
  <si>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</si>
  <si>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</si>
  <si>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</si>
  <si>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</si>
  <si>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</si>
  <si>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</si>
  <si>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</si>
  <si>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</si>
  <si>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</si>
  <si>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</si>
  <si>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</si>
  <si>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</si>
  <si>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</si>
  <si>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</si>
  <si>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</si>
  <si>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</si>
  <si>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</si>
  <si>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</si>
  <si>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</si>
  <si>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</si>
  <si>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</si>
  <si>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</si>
  <si>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</si>
  <si>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</si>
  <si>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</si>
  <si>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</si>
  <si>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</si>
  <si>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</si>
  <si>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</si>
  <si>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</si>
  <si>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</si>
  <si>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</si>
  <si>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</si>
  <si>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</si>
  <si>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</si>
  <si>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</si>
  <si>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</si>
  <si>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</si>
  <si>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</si>
  <si>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</si>
  <si>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</si>
  <si>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</si>
  <si>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</si>
  <si>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</si>
  <si>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</si>
  <si>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</si>
  <si>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</si>
  <si>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</si>
  <si>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</si>
  <si>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</si>
  <si>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</si>
  <si>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</si>
  <si>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</si>
  <si>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</si>
  <si>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</si>
  <si>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</si>
  <si>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</si>
  <si>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</si>
  <si>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</si>
  <si>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</si>
  <si>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</si>
  <si>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</si>
  <si>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</si>
  <si>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</si>
  <si>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</si>
  <si>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</si>
  <si>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</si>
  <si>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</si>
  <si>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</si>
  <si>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</si>
  <si>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</si>
  <si>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</si>
  <si>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</si>
  <si>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</si>
  <si>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</si>
  <si>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</si>
  <si>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</si>
  <si>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</si>
  <si>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</si>
  <si>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</si>
  <si>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</si>
  <si>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</si>
  <si>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</si>
  <si>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</si>
  <si>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</si>
  <si>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</si>
  <si>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</si>
  <si>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</si>
  <si>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</si>
  <si>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</si>
  <si>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</si>
  <si>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</si>
  <si>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</si>
  <si>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</si>
  <si>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</si>
  <si>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</si>
  <si>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</si>
  <si>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</si>
  <si>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</si>
  <si>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</si>
  <si>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</si>
  <si>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</si>
  <si>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</si>
  <si>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</si>
  <si>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</si>
  <si>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</si>
  <si>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</si>
  <si>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</si>
  <si>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</si>
  <si>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</si>
  <si>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</si>
  <si>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</si>
  <si>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</si>
  <si>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</si>
  <si>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</si>
  <si>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</si>
  <si>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</si>
  <si>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</si>
  <si>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</si>
  <si>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</si>
  <si>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</si>
  <si>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</si>
  <si>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</si>
  <si>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</si>
  <si>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</si>
  <si>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</si>
  <si>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</si>
  <si>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</si>
  <si>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</si>
  <si>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</si>
  <si>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</si>
  <si>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</si>
  <si>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</si>
  <si>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</si>
  <si>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</si>
  <si>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</si>
  <si>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</si>
  <si>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</si>
  <si>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</si>
  <si>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</si>
  <si>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</si>
  <si>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</si>
  <si>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</si>
  <si>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</si>
  <si>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</si>
  <si>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</si>
  <si>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</si>
  <si>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</si>
  <si>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</si>
  <si>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</si>
  <si>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</si>
  <si>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</si>
  <si>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</si>
  <si>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</si>
  <si>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</si>
  <si>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</si>
  <si>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</si>
  <si>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</si>
  <si>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</si>
  <si>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</si>
  <si>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</si>
  <si>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</si>
  <si>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</si>
  <si>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</si>
  <si>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</si>
  <si>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</si>
  <si>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</si>
  <si>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</si>
  <si>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</si>
  <si>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</si>
  <si>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</si>
  <si>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</si>
  <si>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</si>
  <si>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</si>
  <si>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</si>
  <si>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</si>
  <si>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</si>
  <si>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</si>
  <si>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</si>
  <si>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</si>
  <si>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</si>
  <si>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</si>
  <si>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</si>
  <si>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</si>
  <si>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</si>
  <si>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</si>
  <si>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</si>
  <si>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</si>
  <si>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</si>
  <si>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</si>
  <si>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</si>
  <si>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</si>
  <si>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</si>
  <si>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</si>
  <si>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</si>
  <si>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</si>
  <si>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</si>
  <si>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</si>
  <si>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</si>
  <si>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</si>
  <si>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</si>
  <si>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</si>
  <si>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</si>
  <si>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</si>
  <si>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</si>
  <si>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</si>
  <si>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</si>
  <si>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</si>
  <si>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</si>
  <si>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</si>
  <si>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</si>
  <si>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</si>
  <si>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</si>
  <si>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</si>
  <si>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</si>
  <si>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</si>
  <si>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</si>
  <si>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</si>
  <si>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</si>
  <si>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</si>
  <si>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</si>
  <si>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</si>
  <si>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</si>
  <si>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</si>
  <si>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</si>
  <si>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</si>
  <si>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</si>
  <si>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</si>
  <si>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</si>
  <si>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</si>
  <si>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</si>
  <si>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</si>
  <si>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</si>
  <si>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</si>
  <si>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</si>
  <si>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</si>
  <si>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</si>
  <si>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</si>
  <si>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</si>
  <si>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</si>
  <si>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</si>
  <si>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</si>
  <si>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</si>
  <si>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</si>
  <si>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</si>
  <si>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</si>
  <si>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</si>
  <si>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</si>
  <si>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</si>
  <si>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</si>
  <si>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</si>
  <si>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</si>
  <si>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</si>
  <si>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</si>
  <si>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</si>
  <si>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</si>
  <si>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</si>
  <si>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</si>
  <si>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</si>
  <si>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</si>
  <si>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</si>
  <si>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</si>
  <si>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</si>
  <si>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</si>
  <si>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</si>
  <si>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</si>
  <si>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</si>
  <si>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</si>
  <si>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</si>
  <si>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</si>
  <si>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</si>
  <si>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</si>
  <si>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</si>
  <si>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</si>
  <si>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</si>
  <si>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</si>
  <si>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</si>
  <si>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</si>
  <si>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</si>
  <si>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</si>
  <si>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</si>
  <si>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</si>
  <si>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</si>
  <si>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</si>
  <si>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</si>
  <si>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</si>
  <si>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</si>
  <si>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</si>
  <si>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</si>
  <si>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</si>
  <si>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</si>
  <si>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</si>
  <si>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</si>
  <si>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</si>
  <si>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</si>
  <si>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</si>
  <si>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</si>
  <si>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</si>
  <si>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</si>
  <si>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</si>
  <si>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</si>
  <si>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</si>
  <si>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</si>
  <si>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</si>
  <si>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</si>
  <si>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</si>
  <si>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</si>
  <si>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</si>
  <si>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</si>
  <si>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</si>
  <si>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</si>
  <si>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</si>
  <si>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</si>
  <si>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</si>
  <si>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</si>
  <si>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</si>
  <si>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</si>
  <si>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</si>
  <si>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</si>
  <si>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</si>
  <si>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</si>
  <si>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</si>
  <si>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</si>
  <si>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</si>
  <si>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</si>
  <si>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</si>
  <si>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</si>
  <si>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</si>
  <si>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</si>
  <si>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</si>
  <si>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</si>
  <si>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</si>
  <si>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</si>
  <si>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</si>
  <si>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</si>
  <si>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</si>
  <si>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</si>
  <si>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</si>
  <si>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</si>
  <si>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</si>
  <si>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</si>
  <si>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</si>
  <si>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</si>
  <si>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</si>
  <si>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</si>
  <si>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</si>
  <si>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</si>
  <si>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</si>
  <si>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</si>
  <si>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</si>
  <si>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</si>
  <si>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</si>
  <si>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</si>
  <si>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</si>
  <si>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</si>
  <si>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</si>
  <si>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</si>
  <si>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</si>
  <si>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</si>
  <si>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</si>
  <si>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</si>
  <si>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</si>
  <si>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</si>
  <si>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</si>
  <si>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</si>
  <si>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</si>
  <si>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</si>
  <si>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</si>
  <si>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</si>
  <si>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</si>
  <si>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</si>
  <si>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</si>
  <si>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</si>
  <si>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</si>
  <si>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</si>
  <si>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</si>
  <si>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</si>
  <si>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</si>
  <si>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</si>
  <si>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</si>
  <si>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</si>
  <si>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</si>
  <si>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</si>
  <si>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</si>
  <si>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</si>
  <si>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</si>
  <si>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</si>
  <si>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</si>
  <si>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</si>
  <si>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</si>
  <si>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</si>
  <si>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</si>
  <si>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</si>
  <si>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</si>
  <si>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</si>
  <si>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</si>
  <si>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</si>
  <si>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</si>
  <si>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</si>
  <si>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</si>
  <si>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</si>
  <si>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</si>
  <si>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</si>
  <si>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</si>
  <si>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</si>
  <si>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</si>
  <si>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</si>
  <si>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</si>
  <si>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</si>
  <si>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</si>
  <si>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</si>
  <si>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</si>
  <si>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</si>
  <si>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</si>
  <si>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</si>
  <si>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</si>
  <si>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</si>
  <si>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</si>
  <si>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</si>
  <si>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</si>
  <si>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</si>
  <si>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</si>
  <si>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</si>
  <si>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</si>
  <si>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</si>
  <si>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</si>
  <si>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</si>
  <si>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</si>
  <si>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</si>
  <si>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</si>
  <si>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</si>
  <si>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</si>
  <si>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</si>
  <si>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</si>
  <si>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</si>
  <si>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</si>
  <si>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</si>
  <si>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</si>
  <si>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</si>
  <si>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</si>
  <si>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</si>
  <si>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</si>
  <si>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</si>
  <si>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</si>
  <si>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</si>
  <si>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</si>
  <si>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</si>
  <si>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</si>
  <si>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</si>
  <si>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</si>
  <si>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</si>
  <si>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</si>
  <si>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</si>
  <si>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</si>
  <si>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</si>
  <si>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</si>
  <si>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</si>
  <si>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</si>
  <si>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</si>
  <si>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</si>
  <si>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</si>
  <si>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</si>
  <si>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</si>
  <si>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</si>
  <si>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</si>
  <si>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</si>
  <si>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</si>
  <si>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</si>
  <si>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</si>
  <si>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</si>
  <si>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</si>
  <si>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</si>
  <si>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</si>
  <si>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</si>
  <si>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</si>
  <si>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</si>
  <si>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</si>
  <si>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</si>
  <si>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</si>
  <si>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</si>
  <si>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</si>
  <si>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</si>
  <si>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</si>
  <si>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</si>
  <si>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</si>
  <si>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</si>
  <si>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</si>
  <si>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</si>
  <si>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</si>
  <si>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</si>
  <si>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</si>
  <si>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</si>
  <si>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</si>
  <si>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</si>
  <si>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</si>
  <si>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</si>
  <si>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</si>
  <si>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</si>
  <si>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</si>
  <si>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</si>
  <si>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</si>
  <si>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</si>
  <si>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</si>
  <si>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</si>
  <si>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</si>
  <si>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</si>
  <si>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</si>
  <si>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</si>
  <si>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</si>
  <si>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</si>
  <si>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</si>
  <si>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</si>
  <si>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</si>
  <si>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</si>
  <si>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</si>
  <si>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</si>
  <si>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</si>
  <si>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</si>
  <si>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</si>
  <si>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</si>
  <si>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</si>
  <si>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</si>
  <si>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</si>
  <si>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</si>
  <si>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</si>
  <si>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</si>
  <si>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</si>
  <si>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</si>
  <si>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</si>
  <si>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</si>
  <si>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</si>
  <si>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</si>
  <si>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</si>
  <si>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</si>
  <si>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</si>
  <si>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</si>
  <si>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</si>
  <si>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</si>
  <si>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</si>
  <si>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</si>
  <si>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</si>
  <si>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</si>
  <si>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</si>
  <si>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</si>
  <si>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</si>
  <si>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</si>
  <si>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</si>
  <si>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</si>
  <si>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</si>
  <si>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</si>
  <si>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</si>
  <si>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</si>
  <si>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</si>
  <si>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</si>
  <si>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</si>
  <si>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</si>
  <si>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</si>
  <si>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</si>
  <si>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</si>
  <si>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</si>
  <si>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</si>
  <si>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</si>
  <si>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</si>
  <si>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</si>
  <si>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</si>
  <si>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</si>
  <si>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</si>
  <si>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</si>
  <si>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</si>
  <si>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</si>
  <si>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</si>
  <si>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</si>
  <si>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</si>
  <si>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</si>
  <si>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</si>
  <si>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</si>
  <si>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</si>
  <si>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</si>
  <si>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</si>
  <si>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</si>
  <si>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</si>
  <si>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</si>
  <si>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</si>
  <si>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</si>
  <si>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</si>
  <si>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</si>
  <si>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</si>
  <si>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</si>
  <si>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</si>
  <si>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</si>
  <si>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</si>
  <si>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</si>
  <si>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</si>
  <si>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</si>
  <si>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</si>
  <si>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</si>
  <si>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</si>
  <si>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</si>
  <si>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</si>
  <si>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</si>
  <si>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</si>
  <si>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</si>
  <si>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</si>
  <si>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</si>
  <si>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</si>
  <si>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</si>
  <si>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</si>
  <si>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</si>
  <si>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</si>
  <si>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</si>
  <si>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</si>
  <si>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</si>
  <si>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</si>
  <si>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</si>
  <si>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</si>
  <si>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</si>
  <si>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</si>
  <si>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</si>
  <si>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</si>
  <si>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</si>
  <si>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</si>
  <si>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</si>
  <si>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</si>
  <si>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</si>
  <si>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</si>
  <si>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</si>
  <si>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</si>
  <si>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</si>
  <si>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</si>
  <si>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</si>
  <si>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</si>
  <si>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</si>
  <si>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</si>
  <si>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</si>
  <si>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</si>
  <si>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</si>
  <si>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</si>
  <si>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</si>
  <si>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</si>
  <si>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</si>
  <si>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</si>
  <si>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</si>
  <si>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</si>
  <si>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</si>
  <si>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</si>
  <si>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</si>
  <si>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</si>
  <si>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</si>
  <si>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</si>
  <si>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</si>
  <si>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</si>
  <si>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</si>
  <si>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</si>
  <si>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</si>
  <si>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</si>
  <si>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</si>
  <si>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</si>
  <si>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</si>
  <si>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</si>
  <si>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</si>
  <si>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</si>
  <si>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</si>
  <si>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</si>
  <si>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</si>
  <si>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</si>
  <si>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</si>
  <si>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</si>
  <si>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</si>
  <si>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</si>
  <si>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</si>
  <si>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</si>
  <si>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</si>
  <si>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</si>
  <si>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</si>
  <si>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</si>
  <si>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</si>
  <si>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</si>
  <si>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</si>
  <si>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</si>
  <si>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</si>
  <si>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</si>
  <si>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</si>
  <si>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</si>
  <si>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</si>
  <si>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</si>
  <si>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</si>
  <si>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</si>
  <si>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</si>
  <si>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</si>
  <si>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</si>
  <si>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</si>
  <si>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</si>
  <si>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</si>
  <si>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</si>
  <si>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</si>
  <si>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</si>
  <si>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</si>
  <si>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</si>
  <si>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</si>
  <si>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</si>
  <si>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</si>
  <si>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</si>
  <si>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</si>
  <si>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</si>
  <si>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</si>
  <si>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</si>
  <si>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</si>
  <si>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</si>
  <si>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</si>
  <si>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</si>
  <si>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</si>
  <si>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</si>
  <si>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</si>
  <si>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</si>
  <si>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</si>
  <si>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</si>
  <si>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</si>
  <si>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</si>
  <si>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</si>
  <si>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</si>
  <si>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</si>
  <si>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</si>
  <si>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</si>
  <si>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</si>
  <si>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</si>
  <si>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</si>
  <si>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</si>
  <si>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</si>
  <si>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</si>
  <si>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</si>
  <si>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</si>
  <si>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</si>
  <si>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</si>
  <si>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</si>
  <si>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</si>
  <si>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</si>
  <si>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</si>
  <si>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</si>
  <si>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</si>
  <si>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</si>
  <si>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</si>
  <si>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</si>
  <si>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</si>
  <si>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</si>
  <si>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</si>
  <si>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</si>
  <si>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</si>
  <si>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</si>
  <si>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</si>
  <si>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</si>
  <si>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</si>
  <si>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</si>
  <si>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</si>
  <si>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</si>
  <si>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</si>
  <si>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</si>
  <si>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</si>
  <si>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</si>
  <si>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</si>
  <si>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</si>
  <si>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</si>
  <si>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</si>
  <si>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</si>
  <si>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</si>
  <si>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</si>
  <si>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</si>
  <si>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</si>
  <si>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</si>
  <si>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</si>
  <si>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</si>
  <si>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</si>
  <si>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</si>
  <si>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</si>
  <si>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</si>
  <si>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</si>
  <si>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</si>
  <si>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</si>
  <si>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</si>
  <si>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</si>
  <si>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</si>
  <si>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</si>
  <si>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</si>
  <si>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</si>
  <si>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</si>
  <si>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</si>
  <si>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</si>
  <si>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</si>
  <si>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</si>
  <si>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</si>
  <si>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</si>
  <si>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</si>
  <si>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</si>
  <si>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</si>
  <si>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</si>
  <si>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</si>
  <si>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</si>
  <si>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</si>
  <si>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</si>
  <si>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</si>
  <si>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</si>
  <si>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</si>
  <si>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</si>
  <si>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</si>
  <si>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</si>
  <si>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</si>
  <si>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</si>
  <si>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</si>
  <si>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</si>
  <si>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</si>
  <si>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</si>
  <si>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</si>
  <si>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</si>
  <si>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</si>
  <si>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</si>
  <si>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</si>
  <si>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</si>
  <si>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</si>
  <si>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</si>
  <si>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</si>
  <si>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</si>
  <si>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</si>
  <si>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</si>
  <si>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</si>
  <si>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</si>
  <si>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</si>
  <si>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</si>
  <si>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</si>
  <si>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</si>
  <si>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</si>
  <si>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</si>
  <si>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</si>
  <si>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</si>
  <si>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</si>
  <si>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</si>
  <si>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</si>
  <si>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</si>
  <si>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</si>
  <si>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</si>
  <si>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</si>
  <si>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</si>
  <si>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</si>
  <si>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</si>
  <si>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</si>
  <si>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</si>
  <si>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</si>
  <si>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</si>
  <si>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</si>
  <si>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</si>
  <si>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</si>
  <si>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</si>
  <si>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</si>
  <si>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</si>
  <si>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</si>
  <si>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</si>
  <si>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</si>
  <si>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</si>
  <si>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</si>
  <si>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</si>
  <si>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</si>
  <si>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</si>
  <si>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</si>
  <si>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</si>
  <si>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</si>
  <si>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</si>
  <si>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</si>
  <si>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</si>
  <si>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</si>
  <si>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</si>
  <si>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</si>
  <si>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</si>
  <si>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</si>
  <si>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</si>
  <si>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</si>
  <si>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</si>
  <si>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</si>
  <si>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</si>
  <si>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</si>
  <si>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</si>
  <si>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</si>
  <si>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</si>
  <si>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</si>
  <si>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</si>
  <si>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</si>
  <si>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</si>
  <si>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</si>
  <si>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</si>
  <si>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</si>
  <si>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</si>
  <si>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</si>
  <si>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</si>
  <si>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</si>
  <si>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</si>
  <si>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</si>
  <si>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</si>
  <si>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</si>
  <si>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</si>
  <si>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</si>
  <si>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</si>
  <si>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</si>
  <si>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</si>
  <si>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</si>
  <si>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</si>
  <si>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</si>
  <si>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</si>
  <si>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</si>
  <si>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</si>
  <si>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</si>
  <si>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</si>
  <si>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</si>
  <si>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</si>
  <si>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</si>
  <si>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</si>
  <si>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</si>
  <si>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</si>
  <si>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</si>
  <si>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</si>
  <si>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</si>
  <si>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</si>
  <si>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</si>
  <si>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</si>
  <si>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</si>
  <si>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</si>
  <si>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</si>
  <si>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</si>
  <si>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</si>
  <si>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</si>
  <si>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</si>
  <si>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</si>
  <si>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</si>
  <si>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</si>
  <si>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</si>
  <si>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</si>
  <si>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</si>
  <si>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</si>
  <si>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</si>
  <si>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</si>
  <si>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</si>
  <si>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</si>
  <si>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</si>
  <si>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</si>
  <si>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</si>
  <si>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</si>
  <si>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</si>
  <si>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</si>
  <si>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</si>
  <si>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</si>
  <si>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</si>
  <si>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</si>
  <si>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</si>
  <si>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</si>
  <si>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</si>
  <si>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</si>
  <si>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</si>
  <si>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</si>
  <si>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</si>
  <si>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</si>
  <si>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</si>
  <si>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</si>
  <si>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</si>
  <si>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</si>
  <si>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</si>
  <si>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</si>
  <si>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</si>
  <si>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</si>
  <si>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</si>
  <si>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</si>
  <si>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</si>
  <si>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</si>
  <si>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</si>
  <si>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</si>
  <si>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</si>
  <si>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</si>
  <si>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</si>
  <si>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</si>
  <si>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</si>
  <si>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</si>
  <si>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</si>
  <si>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</si>
  <si>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</si>
  <si>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</si>
  <si>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</si>
  <si>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</si>
  <si>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</si>
  <si>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</si>
  <si>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</si>
  <si>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</si>
  <si>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</si>
  <si>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</si>
  <si>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</si>
  <si>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</si>
  <si>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</si>
  <si>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</si>
  <si>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</si>
  <si>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</si>
  <si>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</si>
  <si>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</si>
  <si>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</si>
  <si>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</si>
  <si>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</si>
  <si>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</si>
  <si>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</si>
  <si>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</si>
  <si>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</si>
  <si>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</si>
  <si>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</si>
  <si>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</si>
  <si>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</si>
  <si>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</si>
  <si>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</si>
  <si>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</si>
  <si>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</si>
  <si>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</si>
  <si>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</si>
  <si>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</si>
  <si>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</si>
  <si>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</si>
  <si>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</si>
  <si>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</si>
  <si>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</si>
  <si>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</si>
  <si>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</si>
  <si>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</si>
  <si>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</si>
  <si>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</si>
  <si>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</si>
  <si>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</si>
  <si>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</si>
  <si>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</si>
  <si>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</si>
  <si>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</si>
  <si>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</si>
  <si>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</si>
  <si>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</si>
  <si>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</si>
  <si>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</si>
  <si>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</si>
  <si>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</si>
  <si>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</si>
  <si>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</si>
  <si>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</si>
  <si>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</si>
  <si>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</si>
  <si>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</si>
  <si>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</si>
  <si>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</si>
  <si>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</si>
  <si>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</si>
  <si>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</si>
  <si>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</si>
  <si>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</si>
  <si>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</si>
  <si>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</si>
  <si>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</si>
  <si>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</si>
  <si>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</si>
  <si>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</si>
  <si>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</si>
  <si>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</si>
  <si>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</si>
  <si>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</si>
  <si>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</si>
  <si>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</si>
  <si>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</si>
  <si>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</si>
  <si>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</si>
  <si>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</si>
  <si>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</si>
  <si>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</si>
  <si>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</si>
  <si>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</si>
  <si>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</si>
  <si>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</si>
  <si>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</si>
  <si>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</si>
  <si>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</si>
  <si>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</si>
  <si>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</si>
  <si>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</si>
  <si>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</si>
  <si>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</si>
  <si>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</si>
  <si>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</si>
  <si>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</si>
  <si>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</si>
  <si>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</si>
  <si>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</si>
  <si>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</si>
  <si>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</si>
  <si>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</si>
  <si>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</si>
  <si>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</si>
  <si>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</si>
  <si>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</si>
  <si>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</si>
  <si>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</si>
  <si>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</si>
  <si>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</si>
  <si>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</si>
  <si>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</si>
  <si>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</si>
  <si>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</si>
  <si>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</si>
  <si>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</si>
  <si>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</si>
  <si>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</si>
  <si>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</si>
  <si>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</si>
  <si>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</si>
  <si>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</si>
  <si>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</si>
  <si>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</si>
  <si>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</si>
  <si>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</si>
  <si>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</si>
  <si>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</si>
  <si>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</si>
  <si>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</si>
  <si>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</si>
  <si>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</si>
  <si>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</si>
  <si>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</si>
  <si>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</si>
  <si>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</si>
  <si>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</si>
  <si>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</si>
  <si>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</si>
  <si>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</si>
  <si>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</si>
  <si>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</si>
  <si>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</si>
  <si>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</si>
  <si>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</si>
  <si>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</si>
  <si>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</si>
  <si>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</si>
  <si>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</si>
  <si>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</si>
  <si>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</si>
  <si>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</si>
  <si>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</si>
  <si>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</si>
  <si>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</si>
  <si>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</si>
  <si>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</si>
  <si>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</si>
  <si>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</si>
  <si>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</si>
  <si>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</si>
  <si>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</si>
  <si>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</si>
  <si>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</si>
  <si>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</si>
  <si>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</si>
  <si>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</si>
  <si>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</si>
  <si>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</si>
  <si>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</si>
  <si>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</si>
  <si>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</si>
  <si>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</si>
  <si>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</si>
  <si>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</si>
  <si>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</si>
  <si>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</si>
  <si>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</si>
  <si>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</si>
  <si>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</si>
  <si>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</si>
  <si>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</si>
  <si>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</si>
  <si>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</si>
  <si>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</si>
  <si>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</si>
  <si>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</si>
  <si>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</si>
  <si>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</si>
  <si>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</si>
  <si>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</si>
  <si>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</si>
  <si>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</si>
  <si>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</si>
  <si>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</si>
  <si>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</si>
  <si>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</si>
  <si>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</si>
  <si>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</si>
  <si>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</si>
  <si>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</si>
  <si>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</si>
  <si>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</si>
  <si>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</si>
  <si>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</si>
  <si>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</si>
  <si>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</si>
  <si>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</si>
  <si>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</si>
  <si>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</si>
  <si>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</si>
  <si>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</si>
  <si>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</si>
  <si>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</si>
  <si>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</si>
  <si>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</si>
  <si>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</si>
  <si>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</si>
  <si>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</si>
  <si>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</si>
  <si>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</si>
  <si>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</si>
  <si>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</si>
  <si>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</si>
  <si>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</si>
  <si>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</si>
  <si>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</si>
  <si>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</si>
  <si>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</si>
  <si>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</si>
  <si>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</si>
  <si>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</si>
  <si>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</si>
  <si>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</si>
  <si>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</si>
  <si>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</si>
  <si>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</si>
  <si>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</si>
  <si>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</si>
  <si>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</si>
  <si>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</si>
  <si>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</si>
  <si>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</si>
  <si>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</si>
  <si>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</si>
  <si>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</si>
  <si>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</si>
  <si>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</si>
  <si>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</si>
  <si>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</si>
  <si>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</si>
  <si>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</si>
  <si>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</si>
  <si>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</si>
  <si>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</si>
  <si>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</si>
  <si>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</si>
  <si>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</si>
  <si>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</si>
  <si>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</si>
  <si>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</si>
  <si>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</si>
  <si>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</si>
  <si>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</si>
  <si>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</si>
  <si>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</si>
  <si>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</si>
  <si>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</si>
  <si>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</si>
  <si>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</si>
  <si>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</si>
  <si>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</si>
  <si>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</si>
  <si>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</si>
  <si>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</si>
  <si>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</si>
  <si>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</si>
  <si>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</si>
  <si>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</si>
  <si>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</si>
  <si>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</si>
  <si>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</si>
  <si>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</si>
  <si>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</si>
  <si>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</si>
  <si>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</si>
  <si>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</si>
  <si>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</si>
  <si>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</si>
  <si>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</si>
  <si>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</si>
  <si>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</si>
  <si>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</si>
  <si>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</si>
  <si>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</si>
  <si>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</si>
  <si>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</si>
  <si>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</si>
  <si>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</si>
  <si>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</si>
  <si>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</si>
  <si>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</si>
  <si>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</si>
  <si>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</si>
  <si>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</si>
  <si>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</si>
  <si>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</si>
  <si>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</si>
  <si>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</si>
  <si>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</si>
  <si>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</si>
  <si>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</si>
  <si>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</si>
  <si>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</si>
  <si>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</si>
  <si>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</si>
  <si>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</si>
  <si>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</si>
  <si>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</si>
  <si>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</si>
  <si>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</si>
  <si>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</si>
  <si>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</si>
  <si>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</si>
  <si>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</si>
  <si>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</si>
  <si>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</si>
  <si>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</si>
  <si>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</si>
  <si>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</si>
  <si>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</si>
  <si>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</si>
  <si>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</si>
  <si>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</si>
  <si>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</si>
  <si>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</si>
  <si>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</si>
  <si>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</si>
  <si>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</si>
  <si>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</si>
  <si>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</si>
  <si>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</si>
  <si>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</si>
  <si>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</si>
  <si>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</si>
  <si>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</si>
  <si>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</si>
  <si>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</si>
  <si>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</si>
  <si>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</si>
  <si>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</si>
  <si>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</si>
  <si>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</si>
  <si>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</si>
  <si>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</si>
  <si>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</si>
  <si>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</si>
  <si>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</si>
  <si>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</si>
  <si>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</si>
  <si>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</si>
  <si>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</si>
  <si>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</si>
  <si>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</si>
  <si>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</si>
  <si>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</si>
  <si>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</si>
  <si>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</si>
  <si>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</si>
  <si>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</si>
  <si>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</si>
  <si>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</si>
  <si>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</si>
  <si>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</si>
  <si>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</si>
  <si>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</si>
  <si>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</si>
  <si>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</si>
  <si>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</si>
  <si>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</si>
  <si>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</si>
  <si>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</si>
  <si>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</si>
  <si>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</si>
  <si>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</si>
  <si>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</si>
  <si>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</si>
  <si>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</si>
  <si>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</si>
  <si>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</si>
  <si>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</si>
  <si>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</si>
  <si>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</si>
  <si>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</si>
  <si>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</si>
  <si>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</si>
  <si>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</si>
  <si>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</si>
  <si>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</si>
  <si>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</si>
  <si>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</si>
  <si>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</si>
  <si>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</si>
  <si>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</si>
  <si>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</si>
  <si>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</si>
  <si>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</si>
  <si>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</si>
  <si>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</si>
  <si>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</si>
  <si>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</si>
  <si>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</si>
  <si>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</si>
  <si>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</si>
  <si>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</si>
  <si>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</si>
  <si>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</si>
  <si>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</si>
  <si>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</si>
  <si>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</si>
  <si>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</si>
  <si>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</si>
  <si>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</si>
  <si>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</si>
  <si>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</si>
  <si>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</si>
  <si>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</si>
  <si>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</si>
  <si>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</si>
  <si>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</si>
  <si>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</si>
  <si>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</si>
  <si>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</si>
  <si>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</si>
  <si>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</si>
  <si>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</si>
  <si>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</si>
  <si>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</si>
  <si>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</si>
  <si>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</si>
  <si>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</si>
  <si>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</si>
  <si>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</si>
  <si>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</si>
  <si>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</si>
  <si>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</si>
  <si>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</si>
  <si>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</si>
  <si>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</si>
  <si>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</si>
  <si>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</si>
  <si>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</si>
  <si>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</si>
  <si>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</si>
  <si>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</si>
  <si>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</si>
  <si>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</si>
  <si>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</si>
  <si>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</si>
  <si>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</si>
  <si>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</si>
  <si>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</si>
  <si>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</si>
  <si>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</si>
  <si>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</si>
  <si>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</si>
  <si>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</si>
  <si>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</si>
  <si>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</si>
  <si>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</si>
  <si>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</si>
  <si>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</si>
  <si>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</si>
  <si>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</si>
  <si>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</si>
  <si>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</si>
  <si>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</si>
  <si>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</si>
  <si>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</si>
  <si>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</si>
  <si>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</si>
  <si>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</si>
  <si>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</si>
  <si>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</si>
  <si>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</si>
  <si>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</si>
  <si>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</si>
  <si>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</si>
  <si>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</si>
  <si>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</si>
  <si>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</si>
  <si>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</si>
  <si>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</si>
  <si>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</si>
  <si>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</si>
  <si>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</si>
  <si>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</si>
  <si>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</si>
  <si>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</si>
  <si>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</si>
  <si>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</si>
  <si>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</si>
  <si>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</si>
  <si>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</si>
  <si>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</si>
  <si>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</si>
  <si>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</si>
  <si>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</si>
  <si>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</si>
  <si>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</si>
  <si>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</si>
  <si>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</si>
  <si>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</si>
  <si>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</si>
  <si>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</si>
  <si>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</si>
  <si>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</si>
  <si>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</si>
  <si>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</si>
  <si>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</si>
  <si>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</si>
  <si>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</si>
  <si>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</si>
  <si>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</si>
  <si>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</si>
  <si>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</si>
  <si>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</si>
  <si>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</si>
  <si>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</si>
  <si>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</si>
  <si>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</si>
  <si>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</si>
  <si>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</si>
  <si>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</si>
  <si>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</si>
  <si>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</si>
  <si>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</si>
  <si>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</si>
  <si>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</si>
  <si>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</si>
  <si>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</si>
  <si>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</si>
  <si>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</si>
  <si>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</si>
  <si>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</si>
  <si>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</si>
  <si>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</si>
  <si>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</si>
  <si>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</si>
  <si>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</si>
  <si>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</si>
  <si>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</si>
  <si>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</si>
  <si>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</si>
  <si>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</si>
  <si>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</si>
  <si>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</si>
  <si>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</si>
  <si>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</si>
  <si>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</si>
  <si>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</si>
  <si>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</si>
  <si>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</si>
  <si>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</si>
  <si>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</si>
  <si>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</si>
  <si>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</si>
  <si>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</si>
  <si>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</si>
  <si>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</si>
  <si>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</si>
  <si>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</si>
  <si>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</si>
  <si>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</si>
  <si>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</si>
  <si>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</si>
  <si>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</si>
  <si>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</si>
  <si>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</si>
  <si>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</si>
  <si>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</si>
  <si>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</si>
  <si>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</si>
  <si>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</si>
  <si>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</si>
  <si>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</si>
  <si>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</si>
  <si>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</si>
  <si>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</si>
  <si>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</si>
  <si>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</si>
  <si>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</si>
  <si>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</si>
  <si>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</si>
  <si>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</si>
  <si>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</si>
  <si>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</si>
  <si>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</si>
  <si>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</si>
  <si>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</si>
  <si>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</si>
  <si>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</si>
  <si>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</si>
  <si>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</si>
  <si>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</si>
  <si>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</si>
  <si>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</si>
  <si>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</si>
  <si>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</si>
  <si>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</si>
  <si>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</si>
  <si>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</si>
  <si>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</si>
  <si>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</si>
  <si>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</si>
  <si>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</si>
  <si>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</si>
  <si>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</si>
  <si>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</si>
  <si>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</si>
  <si>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</si>
  <si>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</si>
  <si>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</si>
  <si>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</si>
  <si>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</si>
  <si>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</si>
  <si>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</si>
  <si>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</si>
  <si>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</si>
  <si>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</si>
  <si>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</si>
  <si>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</si>
  <si>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</si>
  <si>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</si>
  <si>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</si>
  <si>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</si>
  <si>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</si>
  <si>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</si>
  <si>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</si>
  <si>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</si>
  <si>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</si>
  <si>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</si>
  <si>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</si>
  <si>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</si>
  <si>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</si>
  <si>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</si>
  <si>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</si>
  <si>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</si>
  <si>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</si>
  <si>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</si>
  <si>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</si>
  <si>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</si>
  <si>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</si>
  <si>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</si>
  <si>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</si>
  <si>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</si>
  <si>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</si>
  <si>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</si>
  <si>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</si>
  <si>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</si>
  <si>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</si>
  <si>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</si>
  <si>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</si>
  <si>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</si>
  <si>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</si>
  <si>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</si>
  <si>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</si>
  <si>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</si>
  <si>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</si>
  <si>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</si>
  <si>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</si>
  <si>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</si>
  <si>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</si>
  <si>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</si>
  <si>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</si>
  <si>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</si>
  <si>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</si>
  <si>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</si>
  <si>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</si>
  <si>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</si>
  <si>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</si>
  <si>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</si>
  <si>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</si>
  <si>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</si>
  <si>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</si>
  <si>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</si>
  <si>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</si>
  <si>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</si>
  <si>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</si>
  <si>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</si>
  <si>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</si>
  <si>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</si>
  <si>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</si>
  <si>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</si>
  <si>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</si>
  <si>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</si>
  <si>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</si>
  <si>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</si>
  <si>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</si>
  <si>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</si>
  <si>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</si>
  <si>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</si>
  <si>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</si>
  <si>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</si>
  <si>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</si>
  <si>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</si>
  <si>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</si>
  <si>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</si>
  <si>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</si>
  <si>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</si>
  <si>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</si>
  <si>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</si>
  <si>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</si>
  <si>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</si>
  <si>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</si>
  <si>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</si>
  <si>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</si>
  <si>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</si>
  <si>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</si>
  <si>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</si>
  <si>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</si>
  <si>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</si>
  <si>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</si>
  <si>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</si>
  <si>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</si>
  <si>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</si>
  <si>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</si>
  <si>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</si>
  <si>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</si>
  <si>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</si>
  <si>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</si>
  <si>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</si>
  <si>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</si>
  <si>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</si>
  <si>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</si>
  <si>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</si>
  <si>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</si>
  <si>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</si>
  <si>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</si>
  <si>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</si>
  <si>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</si>
  <si>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</si>
  <si>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</si>
  <si>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</si>
  <si>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</si>
  <si>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</si>
  <si>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</si>
  <si>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</si>
  <si>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</si>
  <si>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</si>
  <si>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</si>
  <si>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</si>
  <si>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</si>
  <si>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</si>
  <si>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</si>
  <si>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</si>
  <si>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</si>
  <si>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</si>
  <si>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</si>
  <si>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</si>
  <si>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</si>
  <si>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</si>
  <si>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</si>
  <si>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</si>
  <si>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</si>
  <si>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</si>
  <si>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</si>
  <si>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</si>
  <si>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</si>
  <si>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</si>
  <si>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</si>
  <si>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</si>
  <si>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</si>
  <si>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</si>
  <si>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</si>
  <si>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</si>
  <si>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</si>
  <si>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</si>
  <si>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</si>
  <si>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</si>
  <si>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</si>
  <si>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</si>
  <si>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</si>
  <si>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</si>
  <si>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</si>
  <si>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</si>
  <si>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</si>
  <si>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</si>
  <si>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</si>
  <si>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</si>
  <si>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</si>
  <si>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</si>
  <si>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</si>
  <si>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</si>
  <si>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</si>
  <si>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</si>
  <si>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</si>
  <si>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</si>
  <si>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</si>
  <si>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</si>
  <si>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</si>
  <si>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</si>
  <si>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</si>
  <si>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</si>
  <si>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</si>
  <si>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</si>
  <si>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</si>
  <si>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</si>
  <si>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</si>
  <si>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</si>
  <si>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</si>
  <si>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</si>
  <si>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</si>
  <si>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</si>
  <si>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</si>
  <si>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</si>
  <si>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</si>
  <si>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</si>
  <si>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</si>
  <si>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</si>
  <si>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</si>
  <si>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</si>
  <si>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</si>
  <si>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</si>
  <si>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</si>
  <si>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</si>
  <si>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</si>
  <si>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</si>
  <si>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</si>
  <si>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</si>
  <si>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</si>
  <si>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</si>
  <si>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</si>
  <si>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</si>
  <si>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</si>
  <si>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</si>
  <si>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</si>
  <si>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</si>
  <si>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</si>
  <si>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</si>
  <si>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</si>
  <si>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</si>
  <si>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</si>
  <si>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</si>
  <si>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</si>
  <si>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</si>
  <si>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</si>
  <si>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</si>
  <si>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</si>
  <si>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</si>
  <si>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</si>
  <si>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</si>
  <si>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</si>
  <si>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</si>
  <si>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</si>
  <si>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</si>
  <si>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</si>
  <si>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</si>
  <si>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</si>
  <si>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</si>
  <si>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</si>
  <si>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</si>
  <si>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</si>
  <si>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</si>
  <si>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</si>
  <si>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</si>
  <si>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</si>
  <si>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</si>
  <si>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</si>
  <si>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</si>
  <si>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</si>
  <si>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</si>
  <si>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</si>
  <si>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</si>
  <si>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</si>
  <si>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</si>
  <si>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</si>
  <si>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</si>
  <si>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</si>
  <si>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</si>
  <si>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</si>
  <si>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</si>
  <si>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</si>
  <si>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</si>
  <si>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</si>
  <si>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</si>
  <si>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</si>
  <si>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</si>
  <si>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</si>
  <si>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</si>
  <si>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</si>
  <si>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</si>
  <si>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</si>
  <si>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</si>
  <si>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</si>
  <si>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</si>
  <si>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</si>
  <si>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</si>
  <si>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</si>
  <si>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</si>
  <si>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</si>
  <si>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</si>
  <si>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</si>
  <si>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</si>
  <si>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</si>
  <si>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</si>
  <si>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</si>
  <si>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</si>
  <si>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</si>
  <si>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</si>
  <si>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</si>
  <si>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</si>
  <si>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</si>
  <si>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</si>
  <si>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</si>
  <si>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</si>
  <si>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</si>
  <si>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</si>
  <si>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</si>
  <si>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</si>
  <si>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</si>
  <si>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</si>
  <si>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</si>
  <si>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</si>
  <si>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</si>
  <si>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</si>
  <si>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</si>
  <si>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</si>
  <si>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</si>
  <si>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</si>
  <si>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</si>
  <si>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</si>
  <si>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</si>
  <si>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</si>
  <si>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</si>
  <si>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</si>
  <si>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</si>
  <si>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</si>
  <si>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</si>
  <si>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</si>
  <si>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</si>
  <si>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</si>
  <si>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</si>
  <si>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</si>
  <si>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</si>
  <si>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</si>
  <si>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</si>
  <si>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</si>
  <si>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</si>
  <si>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</si>
  <si>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</si>
  <si>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</si>
  <si>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</si>
  <si>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</si>
  <si>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</si>
  <si>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</si>
  <si>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</si>
  <si>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</si>
  <si>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</si>
  <si>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</si>
  <si>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</si>
  <si>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</si>
  <si>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</si>
  <si>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</si>
  <si>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</si>
  <si>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</si>
  <si>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</si>
  <si>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</si>
  <si>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</si>
  <si>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</si>
  <si>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</si>
  <si>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</si>
  <si>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</si>
  <si>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</si>
  <si>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</si>
  <si>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</si>
  <si>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</si>
  <si>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</si>
  <si>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</si>
  <si>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</si>
  <si>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</si>
  <si>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</si>
  <si>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</si>
  <si>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</si>
  <si>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</si>
  <si>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</si>
  <si>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</si>
  <si>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</si>
  <si>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</si>
  <si>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</si>
  <si>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</si>
  <si>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</si>
  <si>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</si>
  <si>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</si>
  <si>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</si>
  <si>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</si>
  <si>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</si>
  <si>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</si>
  <si>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</si>
  <si>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</si>
  <si>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</si>
  <si>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</si>
  <si>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</si>
  <si>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</si>
  <si>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</si>
  <si>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</si>
  <si>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</si>
  <si>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</si>
  <si>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</si>
  <si>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</si>
  <si>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</si>
  <si>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</si>
  <si>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</si>
  <si>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</si>
  <si>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</si>
  <si>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</si>
  <si>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</si>
  <si>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</si>
  <si>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</si>
  <si>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</si>
  <si>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</si>
  <si>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</si>
  <si>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</si>
  <si>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</si>
  <si>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</si>
  <si>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</si>
  <si>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</si>
  <si>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</si>
  <si>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</si>
  <si>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</si>
  <si>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</si>
  <si>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</si>
  <si>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</si>
  <si>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</si>
  <si>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</si>
  <si>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</si>
  <si>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</si>
  <si>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</si>
  <si>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</si>
  <si>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</si>
  <si>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</si>
  <si>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</si>
  <si>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</si>
  <si>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</si>
  <si>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</si>
  <si>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</si>
  <si>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</si>
  <si>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</si>
  <si>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</si>
  <si>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</si>
  <si>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</si>
  <si>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</si>
  <si>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</si>
  <si>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</si>
  <si>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</si>
  <si>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</si>
  <si>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</si>
  <si>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</si>
  <si>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</si>
  <si>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</si>
  <si>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</si>
  <si>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</si>
  <si>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</si>
  <si>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</si>
  <si>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</si>
  <si>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</si>
  <si>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</si>
  <si>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</si>
  <si>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</si>
  <si>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</si>
  <si>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</si>
  <si>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</si>
  <si>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</si>
  <si>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</si>
  <si>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</si>
  <si>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</si>
  <si>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</si>
  <si>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</si>
  <si>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</si>
  <si>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</si>
  <si>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</si>
  <si>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</si>
  <si>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</si>
  <si>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</si>
  <si>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</si>
  <si>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</si>
  <si>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</si>
  <si>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</si>
  <si>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</si>
  <si>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</si>
  <si>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</si>
  <si>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</si>
  <si>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</si>
  <si>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</si>
  <si>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</si>
  <si>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</si>
  <si>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</si>
  <si>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</si>
  <si>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</si>
  <si>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</si>
  <si>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</si>
  <si>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</si>
  <si>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</si>
  <si>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</si>
  <si>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</si>
  <si>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</si>
  <si>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</si>
  <si>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</si>
  <si>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</si>
  <si>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</si>
  <si>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</si>
  <si>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</si>
  <si>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</si>
  <si>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</si>
  <si>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</si>
  <si>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</si>
  <si>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</si>
  <si>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</si>
  <si>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</si>
  <si>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</si>
  <si>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</si>
  <si>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</si>
  <si>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</si>
  <si>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</si>
  <si>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</si>
  <si>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</si>
  <si>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</si>
  <si>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</si>
  <si>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</si>
  <si>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</si>
  <si>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</si>
  <si>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</si>
  <si>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</si>
  <si>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</si>
  <si>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</si>
  <si>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</si>
  <si>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</si>
  <si>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</si>
  <si>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</si>
  <si>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</si>
  <si>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</si>
  <si>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</si>
  <si>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</si>
  <si>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</si>
  <si>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</si>
  <si>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</si>
  <si>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</si>
  <si>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</si>
  <si>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</si>
  <si>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</si>
  <si>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</si>
  <si>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</si>
  <si>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</si>
  <si>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</si>
  <si>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</si>
  <si>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</si>
  <si>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</si>
  <si>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</si>
  <si>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</si>
  <si>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</si>
  <si>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</si>
  <si>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</si>
  <si>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</si>
  <si>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</si>
  <si>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</si>
  <si>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</si>
  <si>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</si>
  <si>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</si>
  <si>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</si>
  <si>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</si>
  <si>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</si>
  <si>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</si>
  <si>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</si>
  <si>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</si>
  <si>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</si>
  <si>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</si>
  <si>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</si>
  <si>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</si>
  <si>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</si>
  <si>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</si>
  <si>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</si>
  <si>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</si>
  <si>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</si>
  <si>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</si>
  <si>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</si>
  <si>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</si>
  <si>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</si>
  <si>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</si>
  <si>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</si>
  <si>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</si>
  <si>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</si>
  <si>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</si>
  <si>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</si>
  <si>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</si>
  <si>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</si>
  <si>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</si>
  <si>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</si>
  <si>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</si>
  <si>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</si>
  <si>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</si>
  <si>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</si>
  <si>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</si>
  <si>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</si>
  <si>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</si>
  <si>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</si>
  <si>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</si>
  <si>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</si>
  <si>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</si>
  <si>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</si>
  <si>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</si>
  <si>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</si>
  <si>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</si>
  <si>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</si>
  <si>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</si>
  <si>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</si>
  <si>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</si>
  <si>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</si>
  <si>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</si>
  <si>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</si>
  <si>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</si>
  <si>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</si>
  <si>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</si>
  <si>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</si>
  <si>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</si>
  <si>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</si>
  <si>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</si>
  <si>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</si>
  <si>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</si>
  <si>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</si>
  <si>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</si>
  <si>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</si>
  <si>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</si>
  <si>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</si>
  <si>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</si>
  <si>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</si>
  <si>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</si>
  <si>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</si>
  <si>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</si>
  <si>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</si>
  <si>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</si>
  <si>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</si>
  <si>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</si>
  <si>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</si>
  <si>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</si>
  <si>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</si>
  <si>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</si>
  <si>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</si>
  <si>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</si>
  <si>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</si>
  <si>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</si>
  <si>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</si>
  <si>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</si>
  <si>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</si>
  <si>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</si>
  <si>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</si>
  <si>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</si>
  <si>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</si>
  <si>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</si>
  <si>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</si>
  <si>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</si>
  <si>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</si>
  <si>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</si>
  <si>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</si>
  <si>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</si>
  <si>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</si>
  <si>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</si>
  <si>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</si>
  <si>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</si>
  <si>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</si>
  <si>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</si>
  <si>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</si>
  <si>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</si>
  <si>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</si>
  <si>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</si>
  <si>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</si>
  <si>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</si>
  <si>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</si>
  <si>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</si>
  <si>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</si>
  <si>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</si>
  <si>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</si>
  <si>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</si>
  <si>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</si>
  <si>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</si>
  <si>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</si>
  <si>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</si>
  <si>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</si>
  <si>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</si>
  <si>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</si>
  <si>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</si>
  <si>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</si>
  <si>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</si>
  <si>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</si>
  <si>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</si>
  <si>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</si>
  <si>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</si>
  <si>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</si>
  <si>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</si>
  <si>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</si>
  <si>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</si>
  <si>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</si>
  <si>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</si>
  <si>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</si>
  <si>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</si>
  <si>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</si>
  <si>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</si>
  <si>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</si>
  <si>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</si>
  <si>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</si>
  <si>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</si>
  <si>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</si>
  <si>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</si>
  <si>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</si>
  <si>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</si>
  <si>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</si>
  <si>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</si>
  <si>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</si>
  <si>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</si>
  <si>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</si>
  <si>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</si>
  <si>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</si>
  <si>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</si>
  <si>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</si>
  <si>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</si>
  <si>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</si>
  <si>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</si>
  <si>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</si>
  <si>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</si>
  <si>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</si>
  <si>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</si>
  <si>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</si>
  <si>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</si>
  <si>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</si>
  <si>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</si>
  <si>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</si>
  <si>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</si>
  <si>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</si>
  <si>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</si>
  <si>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</si>
  <si>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</si>
  <si>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</si>
  <si>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</si>
  <si>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</si>
  <si>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</si>
  <si>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</si>
  <si>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</si>
  <si>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</si>
  <si>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</si>
  <si>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</si>
  <si>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</si>
  <si>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</si>
  <si>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</si>
  <si>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</si>
  <si>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</si>
  <si>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</si>
  <si>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</si>
  <si>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</si>
  <si>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</si>
  <si>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</si>
  <si>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</si>
  <si>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</si>
  <si>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</si>
  <si>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</si>
  <si>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</si>
  <si>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</si>
  <si>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</si>
  <si>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</si>
  <si>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</si>
  <si>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</si>
  <si>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</si>
  <si>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</si>
  <si>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</si>
  <si>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</si>
  <si>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</si>
  <si>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</si>
  <si>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</si>
  <si>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</si>
  <si>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</si>
  <si>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</si>
  <si>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</si>
  <si>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</si>
  <si>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</si>
  <si>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</si>
  <si>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</si>
  <si>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</si>
  <si>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</si>
  <si>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</si>
  <si>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</si>
  <si>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</si>
  <si>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</si>
  <si>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</si>
  <si>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</si>
  <si>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</si>
  <si>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</si>
  <si>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</si>
  <si>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</si>
  <si>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</si>
  <si>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</si>
  <si>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</si>
  <si>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</si>
  <si>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</si>
  <si>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</si>
  <si>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</si>
  <si>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</si>
  <si>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</si>
  <si>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</si>
  <si>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</si>
  <si>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</si>
  <si>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</si>
  <si>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</si>
  <si>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</si>
  <si>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</si>
  <si>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</si>
  <si>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</si>
  <si>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</si>
  <si>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</si>
  <si>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</si>
  <si>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</si>
  <si>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</si>
  <si>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</si>
  <si>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</si>
  <si>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</si>
  <si>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</si>
  <si>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</si>
  <si>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</si>
  <si>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</si>
  <si>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</si>
  <si>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</si>
  <si>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</si>
  <si>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</si>
  <si>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</si>
  <si>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</si>
  <si>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</si>
  <si>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</si>
  <si>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</si>
  <si>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</si>
  <si>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</si>
  <si>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</si>
  <si>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</si>
  <si>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</si>
  <si>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</si>
  <si>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</si>
  <si>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</si>
  <si>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</si>
  <si>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</si>
  <si>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</si>
  <si>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</si>
  <si>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</si>
  <si>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</si>
  <si>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</si>
  <si>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</si>
  <si>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</si>
  <si>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</si>
  <si>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</si>
  <si>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</si>
  <si>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</si>
  <si>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</si>
  <si>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</si>
  <si>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</si>
  <si>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</si>
  <si>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</si>
  <si>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</si>
  <si>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</si>
  <si>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</si>
  <si>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</si>
  <si>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</si>
  <si>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</si>
  <si>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</si>
  <si>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</si>
  <si>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</si>
  <si>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</si>
  <si>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</si>
  <si>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</si>
  <si>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</si>
  <si>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</si>
  <si>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</si>
  <si>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</si>
  <si>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</si>
  <si>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</si>
  <si>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</si>
  <si>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</si>
  <si>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</si>
  <si>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</si>
  <si>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</si>
  <si>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</si>
  <si>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</si>
  <si>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</si>
  <si>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</si>
  <si>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</si>
  <si>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</si>
  <si>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</si>
  <si>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</si>
  <si>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</si>
  <si>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</si>
  <si>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</si>
  <si>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</si>
  <si>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</si>
  <si>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</si>
  <si>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</si>
  <si>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</si>
  <si>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</si>
  <si>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</si>
  <si>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</si>
  <si>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</si>
  <si>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</si>
  <si>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</si>
  <si>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</si>
  <si>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</si>
  <si>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</si>
  <si>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</si>
  <si>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</si>
  <si>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</si>
  <si>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</si>
  <si>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</si>
  <si>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</si>
  <si>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</si>
  <si>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</si>
  <si>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</si>
  <si>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</si>
  <si>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</si>
  <si>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</si>
  <si>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</si>
  <si>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</si>
  <si>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</si>
  <si>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</si>
  <si>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</si>
  <si>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</si>
  <si>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</si>
  <si>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</si>
  <si>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</si>
  <si>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</si>
  <si>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</si>
  <si>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</si>
  <si>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</si>
  <si>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</si>
  <si>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</si>
  <si>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</si>
  <si>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</si>
  <si>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</si>
  <si>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</si>
  <si>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</si>
  <si>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</si>
  <si>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</si>
  <si>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</si>
  <si>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</si>
  <si>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</si>
  <si>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</si>
  <si>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</si>
  <si>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</si>
  <si>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</si>
  <si>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</si>
  <si>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</si>
  <si>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</si>
  <si>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</si>
  <si>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</si>
  <si>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</si>
  <si>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</si>
  <si>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</si>
  <si>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</si>
  <si>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</si>
  <si>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</si>
  <si>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</si>
  <si>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</si>
  <si>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</si>
  <si>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</si>
  <si>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</si>
  <si>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</si>
  <si>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</si>
  <si>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</si>
  <si>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</si>
  <si>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</si>
  <si>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</si>
  <si>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</si>
  <si>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</si>
  <si>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</si>
  <si>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</si>
  <si>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</si>
  <si>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</si>
  <si>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</si>
  <si>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</si>
  <si>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</si>
  <si>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</si>
  <si>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</si>
  <si>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</si>
  <si>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</si>
  <si>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</si>
  <si>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</si>
  <si>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</si>
  <si>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</si>
  <si>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</si>
  <si>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</si>
  <si>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</si>
  <si>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</si>
  <si>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</si>
  <si>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</si>
  <si>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</si>
  <si>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</si>
  <si>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</si>
  <si>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</si>
  <si>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</si>
  <si>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</si>
  <si>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</si>
  <si>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</si>
  <si>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</si>
  <si>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</si>
  <si>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</si>
  <si>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</si>
  <si>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</si>
  <si>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</si>
  <si>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</si>
  <si>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</si>
  <si>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</si>
  <si>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</si>
  <si>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</si>
  <si>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</si>
  <si>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</si>
  <si>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</si>
  <si>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</si>
  <si>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</si>
  <si>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</si>
  <si>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</si>
  <si>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</si>
  <si>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</si>
  <si>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</si>
  <si>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</si>
  <si>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</si>
  <si>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</si>
  <si>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</si>
  <si>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</si>
  <si>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</si>
  <si>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</si>
  <si>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</si>
  <si>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</si>
  <si>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</si>
  <si>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</si>
  <si>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</si>
  <si>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</si>
  <si>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</si>
  <si>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</si>
  <si>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</si>
  <si>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</si>
  <si>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</si>
  <si>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</si>
  <si>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</si>
  <si>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</si>
  <si>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</si>
  <si>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</si>
  <si>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</si>
  <si>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</si>
  <si>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</si>
  <si>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</si>
  <si>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</si>
  <si>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</si>
  <si>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</si>
  <si>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</si>
  <si>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</si>
  <si>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</si>
  <si>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</si>
  <si>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</si>
  <si>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</si>
  <si>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</si>
  <si>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</si>
  <si>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</si>
  <si>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</si>
  <si>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</si>
  <si>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</si>
  <si>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</si>
  <si>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</si>
  <si>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</si>
  <si>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</si>
  <si>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</si>
  <si>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</si>
  <si>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</si>
  <si>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</si>
  <si>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</si>
  <si>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</si>
  <si>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</si>
  <si>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</si>
  <si>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</si>
  <si>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</si>
  <si>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</si>
  <si>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</si>
  <si>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</si>
  <si>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</si>
  <si>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</si>
  <si>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</si>
  <si>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</si>
  <si>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</si>
  <si>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</si>
  <si>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</si>
  <si>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</si>
  <si>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</si>
  <si>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</si>
  <si>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</si>
  <si>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</si>
  <si>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</si>
  <si>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</si>
  <si>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</si>
  <si>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</si>
  <si>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</si>
  <si>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</si>
  <si>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</si>
  <si>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</si>
  <si>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</si>
  <si>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</si>
  <si>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</si>
  <si>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</si>
  <si>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</si>
  <si>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</si>
  <si>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</si>
  <si>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</si>
  <si>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</si>
  <si>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</si>
  <si>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</si>
  <si>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</si>
  <si>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</si>
  <si>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</si>
  <si>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</si>
  <si>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</si>
  <si>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</si>
  <si>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</si>
  <si>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</si>
  <si>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</si>
  <si>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</si>
  <si>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</si>
  <si>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</si>
  <si>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</si>
  <si>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</si>
  <si>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</si>
  <si>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</si>
  <si>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</si>
  <si>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</si>
  <si>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</si>
  <si>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</si>
  <si>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</si>
  <si>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</si>
  <si>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</si>
  <si>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</si>
  <si>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</si>
  <si>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</si>
  <si>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</si>
  <si>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</si>
  <si>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</si>
  <si>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</si>
  <si>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</si>
  <si>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</si>
  <si>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</si>
  <si>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</si>
  <si>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</si>
  <si>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</si>
  <si>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</si>
  <si>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</si>
  <si>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</si>
  <si>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</si>
  <si>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</si>
  <si>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</si>
  <si>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</si>
  <si>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</si>
  <si>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</si>
  <si>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</si>
  <si>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</si>
  <si>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</si>
  <si>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</si>
  <si>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</si>
  <si>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</si>
  <si>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</si>
  <si>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</si>
  <si>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</si>
  <si>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</si>
  <si>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</si>
  <si>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</si>
  <si>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</si>
  <si>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</si>
  <si>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</si>
  <si>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</si>
  <si>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</si>
  <si>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</si>
  <si>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</si>
  <si>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</si>
  <si>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</si>
  <si>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</si>
  <si>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</si>
  <si>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</si>
  <si>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</si>
  <si>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</si>
  <si>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</si>
  <si>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</si>
  <si>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</si>
  <si>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</si>
  <si>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</si>
  <si>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</si>
  <si>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</si>
  <si>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</si>
  <si>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</si>
  <si>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</si>
  <si>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</si>
  <si>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</si>
  <si>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</si>
  <si>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</si>
  <si>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</si>
  <si>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</si>
  <si>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</si>
  <si>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</si>
  <si>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</si>
  <si>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</si>
  <si>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</si>
  <si>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</si>
  <si>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</si>
  <si>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</si>
  <si>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</si>
  <si>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</si>
  <si>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</si>
  <si>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</si>
  <si>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</si>
  <si>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</si>
  <si>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</si>
  <si>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</si>
  <si>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</si>
  <si>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</si>
  <si>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</si>
  <si>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</si>
  <si>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</si>
  <si>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</si>
  <si>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</si>
  <si>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</si>
  <si>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</si>
  <si>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</si>
  <si>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</si>
  <si>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</si>
  <si>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</si>
  <si>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</si>
  <si>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</si>
  <si>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</si>
  <si>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</si>
  <si>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</si>
  <si>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</si>
  <si>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</si>
  <si>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</si>
  <si>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</si>
  <si>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</si>
  <si>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</si>
  <si>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</si>
  <si>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</si>
  <si>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</si>
  <si>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</si>
  <si>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</si>
  <si>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</si>
  <si>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</si>
  <si>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</si>
  <si>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</si>
  <si>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</si>
  <si>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</si>
  <si>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</si>
  <si>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</si>
  <si>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</si>
  <si>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</si>
  <si>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</si>
  <si>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</si>
  <si>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</si>
  <si>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</si>
  <si>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</si>
  <si>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</si>
  <si>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</si>
  <si>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</si>
  <si>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</si>
  <si>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</si>
  <si>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</si>
  <si>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</si>
  <si>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</si>
  <si>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</si>
  <si>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</si>
  <si>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</si>
  <si>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</si>
  <si>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</si>
  <si>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</si>
  <si>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</si>
  <si>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</si>
  <si>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</si>
  <si>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</si>
  <si>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</si>
  <si>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</si>
  <si>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</si>
  <si>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</si>
  <si>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</si>
  <si>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</si>
  <si>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</si>
  <si>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</si>
  <si>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</si>
  <si>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</si>
  <si>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</si>
  <si>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</si>
  <si>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</si>
  <si>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</si>
  <si>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</si>
  <si>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</si>
  <si>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</si>
  <si>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</si>
  <si>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</si>
  <si>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</si>
  <si>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</si>
  <si>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</si>
  <si>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</si>
  <si>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</si>
  <si>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</si>
  <si>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</si>
  <si>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</si>
  <si>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</si>
  <si>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</si>
  <si>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</si>
  <si>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</si>
  <si>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</si>
  <si>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</si>
  <si>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</si>
  <si>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</si>
  <si>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</si>
  <si>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</si>
  <si>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</si>
  <si>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</si>
  <si>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</si>
  <si>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</si>
  <si>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</si>
  <si>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</si>
  <si>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</si>
  <si>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</si>
  <si>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</si>
  <si>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</si>
  <si>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</si>
  <si>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</si>
  <si>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</si>
  <si>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</si>
  <si>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</si>
  <si>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</si>
  <si>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</si>
  <si>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</si>
  <si>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</si>
  <si>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</si>
  <si>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</si>
  <si>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</si>
  <si>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</si>
  <si>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</si>
  <si>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</si>
  <si>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</si>
  <si>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</si>
  <si>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</si>
  <si>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</si>
  <si>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</si>
  <si>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</si>
  <si>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</si>
  <si>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</si>
  <si>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</si>
  <si>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</si>
  <si>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</si>
  <si>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</si>
  <si>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</si>
  <si>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</si>
  <si>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</si>
  <si>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</si>
  <si>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</si>
  <si>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</si>
  <si>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</si>
  <si>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</si>
  <si>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</si>
  <si>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</si>
  <si>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</si>
  <si>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</si>
  <si>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</si>
  <si>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</si>
  <si>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</si>
  <si>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</si>
  <si>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</si>
  <si>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</si>
  <si>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</si>
  <si>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</si>
  <si>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</si>
  <si>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</si>
  <si>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</si>
  <si>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</si>
  <si>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</si>
  <si>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</si>
  <si>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</si>
  <si>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</si>
  <si>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</si>
  <si>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</si>
  <si>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</si>
  <si>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</si>
  <si>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</si>
  <si>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</si>
  <si>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</si>
  <si>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</si>
  <si>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</si>
  <si>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</si>
  <si>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</si>
  <si>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</si>
  <si>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</si>
  <si>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</si>
  <si>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</si>
  <si>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</si>
  <si>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</si>
  <si>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</si>
  <si>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</si>
  <si>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</si>
  <si>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</si>
  <si>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</si>
  <si>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</si>
  <si>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</si>
  <si>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</si>
  <si>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</si>
  <si>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</si>
  <si>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</si>
  <si>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</si>
  <si>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</si>
  <si>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</si>
  <si>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</si>
  <si>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</si>
  <si>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</si>
  <si>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</si>
  <si>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</si>
  <si>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</si>
  <si>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</si>
  <si>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</si>
  <si>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</si>
  <si>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</si>
  <si>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</si>
  <si>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</si>
  <si>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</si>
  <si>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</si>
  <si>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</si>
  <si>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</si>
  <si>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</si>
  <si>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</si>
  <si>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</si>
  <si>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</si>
  <si>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</si>
  <si>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</si>
  <si>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</si>
  <si>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</si>
  <si>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</si>
  <si>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</si>
  <si>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</si>
  <si>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</si>
  <si>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</si>
  <si>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</si>
  <si>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</si>
  <si>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</si>
  <si>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</si>
  <si>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</si>
  <si>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</si>
  <si>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</si>
  <si>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</si>
  <si>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</si>
  <si>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</si>
  <si>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</si>
  <si>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</si>
  <si>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</si>
  <si>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</si>
  <si>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</si>
  <si>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</si>
  <si>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</si>
  <si>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</si>
  <si>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</si>
  <si>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</si>
  <si>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</si>
  <si>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</si>
  <si>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</si>
  <si>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</si>
  <si>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</si>
  <si>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</si>
  <si>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</si>
  <si>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</si>
  <si>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</si>
  <si>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</si>
  <si>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</si>
  <si>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</si>
  <si>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</si>
  <si>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</si>
  <si>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</si>
  <si>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</si>
  <si>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</si>
  <si>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</si>
  <si>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</si>
  <si>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</si>
  <si>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</si>
  <si>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</si>
  <si>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</si>
  <si>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</si>
  <si>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</si>
  <si>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</si>
  <si>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</si>
  <si>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</si>
  <si>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</si>
  <si>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</si>
  <si>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</si>
  <si>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</si>
  <si>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</si>
  <si>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</si>
  <si>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</si>
  <si>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</si>
  <si>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</si>
  <si>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</si>
  <si>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</si>
  <si>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</si>
  <si>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</si>
  <si>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</si>
  <si>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</si>
  <si>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</si>
  <si>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</si>
  <si>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</si>
  <si>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</si>
  <si>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</si>
  <si>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</si>
  <si>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</si>
  <si>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</si>
  <si>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</si>
  <si>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</si>
  <si>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</si>
  <si>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</si>
  <si>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</si>
  <si>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</si>
  <si>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</si>
  <si>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</si>
  <si>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</si>
  <si>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</si>
  <si>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</si>
  <si>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</si>
  <si>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</si>
  <si>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</si>
  <si>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</si>
  <si>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</si>
  <si>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</si>
  <si>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</si>
  <si>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</si>
  <si>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</si>
  <si>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</si>
  <si>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</si>
  <si>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</si>
  <si>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</si>
  <si>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</si>
  <si>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</si>
  <si>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</si>
  <si>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</si>
  <si>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</si>
  <si>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</si>
  <si>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</si>
  <si>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</si>
  <si>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</si>
  <si>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</si>
  <si>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</si>
  <si>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</si>
  <si>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</si>
  <si>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</si>
  <si>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</si>
  <si>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</si>
  <si>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</si>
  <si>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</si>
  <si>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</si>
  <si>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</si>
  <si>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</si>
  <si>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</si>
  <si>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</si>
  <si>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</si>
  <si>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</si>
  <si>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</si>
  <si>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</si>
  <si>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</si>
  <si>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</si>
  <si>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</si>
  <si>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</si>
  <si>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</si>
  <si>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</si>
  <si>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</si>
  <si>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</si>
  <si>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</si>
  <si>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</si>
  <si>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</si>
  <si>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</si>
  <si>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</si>
  <si>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</si>
  <si>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</si>
  <si>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</si>
  <si>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</si>
  <si>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</si>
  <si>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</si>
  <si>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</si>
  <si>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</si>
  <si>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</si>
  <si>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</si>
  <si>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</si>
  <si>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</si>
  <si>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</si>
  <si>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</si>
  <si>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</si>
  <si>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</si>
  <si>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</si>
  <si>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</si>
  <si>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</si>
  <si>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</si>
  <si>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</si>
  <si>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</si>
  <si>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</si>
  <si>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</si>
  <si>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</si>
  <si>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</si>
  <si>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</si>
  <si>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</si>
  <si>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</si>
  <si>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</si>
  <si>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</si>
  <si>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</si>
  <si>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</si>
  <si>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</si>
  <si>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</si>
  <si>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</si>
  <si>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</si>
  <si>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</si>
  <si>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</si>
  <si>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</si>
  <si>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</si>
  <si>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</si>
  <si>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</si>
  <si>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</si>
  <si>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</si>
  <si>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</si>
  <si>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</si>
  <si>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</si>
  <si>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</si>
  <si>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</si>
  <si>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</si>
  <si>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</si>
  <si>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</si>
  <si>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</si>
  <si>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</si>
  <si>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</si>
  <si>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</si>
  <si>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</si>
  <si>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</si>
  <si>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</si>
  <si>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</si>
  <si>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</si>
  <si>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</si>
  <si>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</si>
  <si>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</si>
  <si>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</si>
  <si>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</si>
  <si>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</si>
  <si>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</si>
  <si>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</si>
  <si>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</si>
  <si>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</si>
  <si>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</si>
  <si>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</si>
  <si>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</si>
  <si>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</si>
  <si>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</si>
  <si>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</si>
  <si>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</si>
  <si>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</si>
  <si>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</si>
  <si>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</si>
  <si>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</si>
  <si>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</si>
  <si>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</si>
  <si>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</si>
  <si>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</si>
  <si>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</si>
  <si>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</si>
  <si>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</si>
  <si>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</si>
  <si>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</si>
  <si>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</si>
  <si>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</si>
  <si>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</si>
  <si>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</si>
  <si>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</si>
  <si>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</si>
  <si>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</si>
  <si>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</si>
  <si>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</si>
  <si>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</si>
  <si>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</si>
  <si>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</si>
  <si>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</si>
  <si>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</si>
  <si>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</si>
  <si>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</si>
  <si>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</si>
  <si>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</si>
  <si>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</si>
  <si>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</si>
  <si>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</si>
  <si>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</si>
  <si>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</si>
  <si>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</si>
  <si>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</si>
  <si>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</si>
  <si>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</si>
  <si>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</si>
  <si>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</si>
  <si>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</si>
  <si>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</si>
  <si>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</si>
  <si>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</si>
  <si>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</si>
  <si>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</si>
  <si>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</si>
  <si>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</si>
  <si>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</si>
  <si>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</si>
  <si>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</si>
  <si>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</si>
  <si>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</si>
  <si>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</si>
  <si>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</si>
  <si>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</si>
  <si>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</si>
  <si>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</si>
  <si>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</si>
  <si>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</si>
  <si>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</si>
  <si>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</si>
  <si>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</si>
  <si>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</si>
  <si>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</si>
  <si>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</si>
  <si>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</si>
  <si>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</si>
  <si>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</si>
  <si>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</si>
  <si>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</si>
  <si>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</si>
  <si>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</si>
  <si>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</si>
  <si>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</si>
  <si>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</si>
  <si>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</si>
  <si>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</si>
  <si>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</si>
  <si>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</si>
  <si>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</si>
  <si>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</si>
  <si>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</si>
  <si>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</si>
  <si>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</si>
  <si>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</si>
  <si>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</si>
  <si>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</si>
  <si>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</si>
  <si>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</si>
  <si>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</si>
  <si>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</si>
  <si>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</si>
  <si>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</si>
  <si>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</si>
  <si>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</si>
  <si>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</si>
  <si>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</si>
  <si>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</si>
  <si>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</si>
  <si>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</si>
  <si>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</si>
  <si>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</si>
  <si>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</si>
  <si>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</si>
  <si>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</si>
  <si>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</si>
  <si>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</si>
  <si>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</si>
  <si>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</si>
  <si>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</si>
  <si>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</si>
  <si>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</si>
  <si>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</si>
  <si>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</si>
  <si>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</si>
  <si>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</si>
  <si>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</si>
  <si>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</si>
  <si>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</si>
  <si>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</si>
  <si>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</si>
  <si>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</si>
  <si>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</si>
  <si>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</si>
  <si>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</si>
  <si>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</si>
  <si>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</si>
  <si>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</si>
  <si>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</si>
  <si>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</si>
  <si>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</si>
  <si>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</si>
  <si>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</si>
  <si>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</si>
  <si>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</si>
  <si>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</si>
  <si>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</si>
  <si>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</si>
  <si>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</si>
  <si>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</si>
  <si>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</si>
  <si>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</si>
  <si>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</si>
  <si>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</si>
  <si>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</si>
  <si>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</si>
  <si>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</si>
  <si>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</si>
  <si>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</si>
  <si>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</si>
  <si>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</si>
  <si>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</si>
  <si>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</si>
  <si>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</si>
  <si>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</si>
  <si>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</si>
  <si>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</si>
  <si>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</si>
  <si>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</si>
  <si>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</si>
  <si>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</si>
  <si>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</si>
  <si>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</si>
  <si>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</si>
  <si>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</si>
  <si>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</si>
  <si>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</si>
  <si>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</si>
  <si>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</si>
  <si>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</si>
  <si>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</si>
  <si>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</si>
  <si>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</si>
  <si>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</si>
  <si>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</si>
  <si>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</si>
  <si>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</si>
  <si>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</si>
  <si>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</si>
  <si>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</si>
  <si>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</si>
  <si>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</si>
  <si>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</si>
  <si>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</si>
  <si>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</si>
  <si>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</si>
  <si>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</si>
  <si>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</si>
  <si>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</si>
  <si>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</si>
  <si>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</si>
  <si>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</si>
  <si>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</si>
  <si>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</si>
  <si>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</si>
  <si>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</si>
  <si>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</si>
  <si>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</si>
  <si>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</si>
  <si>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</si>
  <si>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</si>
  <si>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</si>
  <si>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</si>
  <si>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</si>
  <si>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</si>
  <si>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</si>
  <si>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</si>
  <si>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</si>
  <si>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</si>
  <si>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</si>
  <si>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</si>
  <si>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</si>
  <si>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</si>
  <si>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</si>
  <si>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</si>
  <si>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</si>
  <si>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</si>
  <si>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</si>
  <si>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</si>
  <si>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</si>
  <si>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</si>
  <si>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</si>
  <si>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</si>
  <si>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</si>
  <si>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</si>
  <si>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</si>
  <si>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</si>
  <si>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</si>
  <si>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</si>
  <si>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</si>
  <si>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</si>
  <si>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</si>
  <si>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</si>
  <si>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</si>
  <si>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</si>
  <si>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</si>
  <si>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</si>
  <si>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</si>
  <si>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</si>
  <si>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</si>
  <si>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</si>
  <si>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</si>
  <si>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</si>
  <si>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</si>
  <si>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</si>
  <si>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</si>
  <si>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</si>
  <si>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</si>
  <si>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</si>
  <si>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</si>
  <si>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</si>
  <si>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</si>
  <si>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</si>
  <si>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</si>
  <si>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</si>
  <si>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</si>
  <si>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</si>
  <si>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</si>
  <si>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</si>
  <si>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</si>
  <si>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</si>
  <si>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</si>
  <si>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</si>
  <si>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</si>
  <si>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</si>
  <si>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</si>
  <si>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</si>
  <si>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</si>
  <si>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</si>
  <si>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</si>
  <si>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</si>
  <si>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</si>
  <si>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</si>
  <si>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</si>
  <si>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</si>
  <si>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</si>
  <si>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</si>
  <si>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</si>
  <si>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</si>
  <si>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</si>
  <si>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</si>
  <si>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</si>
  <si>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</si>
  <si>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</si>
  <si>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</si>
  <si>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</si>
  <si>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</si>
  <si>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</si>
  <si>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</si>
  <si>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</si>
  <si>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</si>
  <si>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</si>
  <si>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</si>
  <si>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</si>
  <si>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</si>
  <si>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</si>
  <si>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</si>
  <si>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</si>
  <si>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</si>
  <si>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</si>
  <si>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</si>
  <si>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</si>
  <si>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</si>
  <si>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</si>
  <si>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</si>
  <si>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</si>
  <si>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</si>
  <si>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</si>
  <si>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</si>
  <si>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</si>
  <si>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</si>
  <si>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</si>
  <si>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</si>
  <si>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</si>
  <si>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</si>
  <si>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</si>
  <si>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</si>
  <si>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</si>
  <si>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</si>
  <si>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</si>
  <si>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</si>
  <si>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</si>
  <si>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</si>
  <si>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</si>
  <si>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</si>
  <si>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</si>
  <si>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</si>
  <si>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</si>
  <si>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</si>
  <si>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</si>
  <si>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</si>
  <si>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</si>
  <si>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</si>
  <si>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</si>
  <si>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</si>
  <si>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</si>
  <si>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</si>
  <si>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</si>
  <si>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</si>
  <si>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</si>
  <si>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</si>
  <si>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</si>
  <si>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</si>
  <si>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</si>
  <si>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</si>
  <si>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</si>
  <si>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</si>
  <si>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</si>
  <si>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</si>
  <si>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</si>
  <si>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</si>
  <si>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</si>
  <si>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</si>
  <si>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</si>
  <si>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</si>
  <si>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</si>
  <si>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</si>
  <si>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</si>
  <si>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</si>
  <si>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</si>
  <si>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</si>
  <si>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</si>
  <si>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</si>
  <si>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</si>
  <si>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</si>
  <si>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</si>
  <si>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</si>
  <si>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</si>
  <si>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</si>
  <si>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</si>
  <si>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</si>
  <si>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</si>
  <si>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</si>
  <si>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</si>
  <si>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</si>
  <si>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</si>
  <si>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</si>
  <si>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</si>
  <si>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</si>
  <si>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</si>
  <si>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</si>
  <si>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</si>
  <si>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</si>
  <si>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</si>
  <si>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</si>
  <si>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</si>
  <si>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</si>
  <si>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</si>
  <si>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</si>
  <si>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</si>
  <si>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</si>
  <si>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</si>
  <si>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</si>
  <si>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</si>
  <si>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</si>
  <si>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</si>
  <si>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</si>
  <si>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</si>
  <si>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</si>
  <si>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</si>
  <si>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</si>
  <si>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</si>
  <si>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</si>
  <si>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</si>
  <si>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</si>
  <si>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</si>
  <si>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</si>
  <si>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</si>
  <si>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</si>
  <si>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</si>
  <si>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</si>
  <si>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</si>
  <si>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</si>
  <si>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</si>
  <si>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</si>
  <si>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</si>
  <si>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</si>
  <si>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</si>
  <si>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</si>
  <si>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</si>
  <si>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</si>
  <si>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</si>
  <si>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</si>
  <si>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</si>
  <si>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</si>
  <si>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</si>
  <si>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</si>
  <si>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</si>
  <si>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</si>
  <si>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</si>
  <si>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</si>
  <si>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</si>
  <si>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</si>
  <si>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</si>
  <si>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</si>
  <si>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</si>
  <si>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</si>
  <si>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</si>
  <si>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</si>
  <si>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</si>
  <si>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</si>
  <si>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</si>
  <si>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</si>
  <si>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</si>
  <si>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</si>
  <si>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</si>
  <si>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</si>
  <si>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</si>
  <si>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</si>
  <si>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</si>
  <si>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</si>
  <si>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</si>
  <si>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</si>
  <si>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</si>
  <si>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</si>
  <si>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</si>
  <si>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</si>
  <si>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</si>
  <si>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</si>
  <si>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</si>
  <si>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</si>
  <si>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</si>
  <si>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</si>
  <si>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</si>
  <si>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</si>
  <si>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</si>
  <si>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</si>
  <si>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</si>
  <si>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</si>
  <si>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</si>
  <si>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</si>
  <si>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</si>
  <si>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</si>
  <si>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</si>
  <si>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</si>
  <si>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</si>
  <si>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</si>
  <si>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</si>
  <si>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</si>
  <si>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</si>
  <si>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</si>
  <si>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</si>
  <si>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</si>
  <si>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</si>
  <si>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</si>
  <si>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</si>
  <si>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</si>
  <si>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</si>
  <si>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</si>
  <si>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</si>
  <si>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</si>
  <si>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</si>
  <si>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</si>
  <si>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</si>
  <si>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</si>
  <si>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</si>
  <si>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</si>
  <si>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</si>
  <si>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</si>
  <si>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</si>
  <si>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</si>
  <si>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</si>
  <si>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</si>
  <si>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</si>
  <si>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</si>
  <si>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</si>
  <si>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</si>
  <si>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</si>
  <si>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</si>
  <si>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</si>
  <si>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</si>
  <si>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</si>
  <si>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</si>
  <si>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</si>
  <si>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</si>
  <si>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</si>
  <si>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</si>
  <si>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</si>
  <si>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</si>
  <si>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</si>
  <si>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</si>
  <si>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</si>
  <si>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</si>
  <si>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</si>
  <si>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</si>
  <si>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</si>
  <si>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</si>
  <si>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</si>
  <si>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</si>
  <si>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</si>
  <si>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</si>
  <si>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</si>
  <si>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</si>
  <si>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</si>
  <si>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</si>
  <si>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</si>
  <si>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</si>
  <si>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</si>
  <si>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</si>
  <si>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</si>
  <si>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</si>
  <si>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</si>
  <si>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</si>
  <si>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</si>
  <si>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</si>
  <si>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</si>
  <si>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</si>
  <si>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</si>
  <si>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</si>
  <si>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</si>
  <si>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</si>
  <si>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</si>
  <si>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</si>
  <si>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</si>
  <si>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</si>
  <si>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</si>
  <si>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</si>
  <si>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</si>
  <si>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</si>
  <si>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</si>
  <si>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</si>
  <si>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</si>
  <si>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</si>
  <si>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</si>
  <si>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</si>
  <si>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</si>
  <si>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</si>
  <si>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</si>
  <si>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</si>
  <si>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</si>
  <si>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</si>
  <si>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</si>
  <si>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</si>
  <si>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</si>
  <si>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</si>
  <si>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</si>
  <si>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</si>
  <si>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</si>
  <si>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</si>
  <si>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</si>
  <si>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</si>
  <si>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</si>
  <si>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</si>
  <si>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</si>
  <si>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</si>
  <si>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</si>
  <si>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</si>
  <si>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</si>
  <si>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</si>
  <si>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</si>
  <si>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</si>
  <si>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</si>
  <si>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</si>
  <si>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</si>
  <si>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</si>
  <si>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</si>
  <si>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</si>
  <si>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</si>
  <si>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</si>
  <si>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</si>
  <si>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</si>
  <si>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</si>
  <si>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</si>
  <si>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</si>
  <si>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</si>
  <si>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</si>
  <si>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</si>
  <si>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</si>
  <si>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</si>
  <si>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</si>
  <si>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</si>
  <si>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</si>
  <si>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</si>
  <si>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</si>
  <si>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</si>
  <si>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</si>
  <si>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</si>
  <si>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</si>
  <si>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</si>
  <si>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</si>
  <si>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</si>
  <si>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</si>
  <si>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</si>
  <si>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</si>
  <si>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</si>
  <si>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</si>
  <si>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</si>
  <si>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</si>
  <si>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</si>
  <si>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</si>
  <si>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</si>
  <si>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</si>
  <si>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</si>
  <si>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</si>
  <si>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</si>
  <si>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</si>
  <si>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</si>
  <si>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</si>
  <si>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</si>
  <si>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</si>
  <si>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</si>
  <si>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</si>
  <si>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</si>
  <si>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</si>
  <si>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</si>
  <si>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</si>
  <si>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</si>
  <si>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</si>
  <si>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</si>
  <si>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</si>
  <si>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</si>
  <si>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</si>
  <si>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</si>
  <si>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</si>
  <si>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</si>
  <si>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</si>
  <si>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</si>
  <si>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</si>
  <si>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</si>
  <si>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</si>
  <si>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</si>
  <si>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</si>
  <si>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</si>
  <si>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</si>
  <si>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</si>
  <si>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</si>
  <si>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</si>
  <si>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</si>
  <si>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</si>
  <si>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</si>
  <si>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</si>
  <si>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</si>
  <si>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</si>
  <si>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</si>
  <si>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</si>
  <si>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</si>
  <si>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</si>
  <si>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</si>
  <si>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</si>
  <si>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</si>
  <si>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</si>
  <si>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</si>
  <si>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</si>
  <si>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</si>
  <si>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</si>
  <si>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</si>
  <si>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</si>
  <si>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</si>
  <si>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</si>
  <si>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</si>
  <si>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</si>
  <si>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</si>
  <si>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</si>
  <si>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</si>
  <si>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</si>
  <si>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</si>
  <si>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</si>
  <si>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</si>
  <si>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</si>
  <si>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</si>
  <si>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</si>
  <si>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</si>
  <si>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</si>
  <si>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</si>
  <si>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</si>
  <si>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</si>
  <si>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</si>
  <si>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</si>
  <si>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</si>
  <si>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</si>
  <si>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</si>
  <si>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</si>
  <si>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</si>
  <si>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</si>
  <si>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</si>
  <si>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</si>
  <si>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</si>
  <si>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</si>
  <si>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</si>
  <si>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</si>
  <si>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</si>
  <si>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</si>
  <si>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</si>
  <si>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</si>
  <si>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</si>
  <si>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</si>
  <si>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</si>
  <si>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</si>
  <si>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</si>
  <si>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</si>
  <si>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</si>
  <si>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</si>
  <si>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</si>
  <si>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</si>
  <si>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</si>
  <si>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</si>
  <si>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</si>
  <si>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</si>
  <si>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</si>
  <si>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</si>
  <si>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</si>
  <si>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</si>
  <si>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</si>
  <si>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</si>
  <si>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</si>
  <si>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</si>
  <si>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</si>
  <si>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</si>
  <si>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</si>
  <si>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</si>
  <si>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</si>
  <si>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</si>
  <si>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</si>
  <si>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</si>
  <si>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</si>
  <si>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</si>
  <si>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</si>
  <si>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</si>
  <si>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</si>
  <si>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</si>
  <si>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</si>
  <si>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</si>
  <si>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</si>
  <si>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</si>
  <si>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</si>
  <si>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</si>
  <si>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</si>
  <si>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</si>
  <si>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</si>
  <si>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</si>
  <si>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</si>
  <si>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</si>
  <si>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</si>
  <si>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</si>
  <si>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</si>
  <si>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</si>
  <si>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</si>
  <si>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</si>
  <si>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</si>
  <si>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</si>
  <si>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</si>
  <si>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</si>
  <si>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</si>
  <si>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</si>
  <si>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</si>
  <si>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</si>
  <si>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</si>
  <si>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</si>
  <si>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</si>
  <si>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</si>
  <si>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</si>
  <si>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</si>
  <si>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</si>
  <si>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</si>
  <si>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</si>
  <si>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</si>
  <si>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</si>
  <si>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</si>
  <si>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</si>
  <si>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</si>
  <si>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</si>
  <si>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</si>
  <si>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</si>
  <si>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</si>
  <si>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</si>
  <si>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</si>
  <si>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</si>
  <si>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</si>
  <si>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</si>
  <si>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</si>
  <si>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</si>
  <si>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</si>
  <si>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</si>
  <si>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</si>
  <si>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</si>
  <si>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</si>
  <si>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</si>
  <si>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</si>
  <si>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</si>
  <si>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</si>
  <si>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</si>
  <si>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</si>
  <si>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</si>
  <si>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</si>
  <si>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</si>
  <si>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</si>
  <si>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</si>
  <si>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</si>
  <si>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</si>
  <si>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</si>
  <si>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</si>
  <si>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</si>
  <si>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</si>
  <si>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</si>
  <si>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</si>
  <si>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</si>
  <si>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</si>
  <si>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</si>
  <si>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</si>
  <si>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</si>
  <si>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</si>
  <si>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</si>
  <si>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</si>
  <si>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</si>
  <si>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</si>
  <si>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</si>
  <si>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</si>
  <si>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</si>
  <si>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</si>
  <si>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</si>
  <si>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</si>
  <si>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</si>
  <si>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</si>
  <si>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</si>
  <si>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</si>
  <si>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</si>
  <si>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</si>
  <si>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</si>
  <si>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</si>
  <si>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</si>
  <si>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</si>
  <si>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</si>
  <si>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</si>
  <si>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</si>
  <si>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</si>
  <si>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</si>
  <si>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</si>
  <si>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</si>
  <si>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</si>
  <si>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</si>
  <si>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</si>
  <si>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</si>
  <si>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</si>
  <si>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</si>
  <si>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</si>
  <si>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</si>
  <si>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</si>
  <si>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</si>
  <si>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</si>
  <si>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</si>
  <si>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</si>
  <si>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</si>
  <si>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</si>
  <si>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</si>
  <si>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</si>
  <si>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</si>
  <si>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</si>
  <si>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</si>
  <si>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</si>
  <si>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</si>
  <si>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</si>
  <si>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</si>
  <si>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</si>
  <si>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</si>
  <si>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</si>
  <si>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</si>
  <si>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</si>
  <si>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</si>
  <si>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</si>
  <si>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</si>
  <si>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</si>
  <si>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</si>
  <si>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</si>
  <si>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</si>
  <si>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</si>
  <si>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</si>
  <si>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</si>
  <si>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</si>
  <si>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</si>
  <si>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</si>
  <si>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</si>
  <si>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</si>
  <si>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</si>
  <si>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</si>
  <si>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</si>
  <si>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</si>
  <si>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</si>
  <si>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</si>
  <si>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</si>
  <si>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</si>
  <si>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</si>
  <si>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</si>
  <si>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</si>
  <si>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</si>
  <si>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</si>
  <si>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</si>
  <si>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</si>
  <si>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</si>
  <si>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</si>
  <si>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</si>
  <si>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</si>
  <si>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</si>
  <si>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</si>
  <si>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</si>
  <si>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</si>
  <si>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</si>
  <si>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</si>
  <si>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</si>
  <si>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</si>
  <si>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</si>
  <si>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</si>
  <si>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</si>
  <si>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</si>
  <si>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</si>
  <si>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</si>
  <si>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</si>
  <si>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</si>
  <si>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</si>
  <si>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</si>
  <si>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</si>
  <si>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</si>
  <si>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</si>
  <si>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</si>
  <si>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</si>
  <si>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</si>
  <si>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</si>
  <si>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</si>
  <si>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</si>
  <si>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</si>
  <si>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</si>
  <si>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</si>
  <si>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</si>
  <si>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</si>
  <si>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</si>
  <si>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</si>
  <si>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</si>
  <si>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</si>
  <si>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</si>
  <si>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</si>
  <si>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</si>
  <si>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</si>
  <si>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</si>
  <si>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</si>
  <si>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</si>
  <si>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</si>
  <si>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</si>
  <si>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</si>
  <si>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</si>
  <si>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</si>
  <si>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</si>
  <si>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</si>
  <si>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</si>
  <si>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</si>
  <si>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</si>
  <si>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</si>
  <si>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</si>
  <si>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</si>
  <si>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</si>
  <si>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</si>
  <si>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</si>
  <si>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</si>
  <si>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</si>
  <si>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</si>
  <si>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</si>
  <si>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</si>
  <si>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</si>
  <si>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</si>
  <si>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</si>
  <si>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</si>
  <si>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</si>
  <si>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</si>
  <si>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</si>
  <si>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</si>
  <si>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</si>
  <si>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</si>
  <si>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</si>
  <si>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</si>
  <si>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</si>
  <si>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</si>
  <si>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</si>
  <si>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</si>
  <si>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</si>
  <si>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</si>
  <si>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</si>
  <si>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</si>
  <si>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</si>
  <si>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</si>
  <si>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</si>
  <si>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</si>
  <si>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</si>
  <si>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</si>
  <si>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</si>
  <si>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</si>
  <si>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</si>
  <si>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</si>
  <si>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</si>
  <si>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</si>
  <si>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</si>
  <si>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</si>
  <si>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</si>
  <si>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</si>
  <si>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</si>
  <si>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</si>
  <si>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</si>
  <si>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</si>
  <si>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</si>
  <si>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</si>
  <si>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</si>
  <si>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</si>
  <si>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</si>
  <si>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</si>
  <si>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</si>
  <si>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</si>
  <si>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</si>
  <si>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</si>
  <si>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</si>
  <si>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</si>
  <si>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</si>
  <si>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</si>
  <si>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</si>
  <si>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</si>
  <si>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</si>
  <si>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</si>
  <si>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</si>
  <si>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</si>
  <si>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</si>
  <si>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</si>
  <si>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</si>
  <si>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</si>
  <si>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</si>
  <si>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</si>
  <si>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</si>
  <si>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</si>
  <si>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</si>
  <si>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</si>
  <si>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</si>
  <si>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</si>
  <si>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</si>
  <si>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</si>
  <si>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</si>
  <si>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</si>
  <si>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</si>
  <si>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</si>
  <si>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</si>
  <si>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</si>
  <si>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</si>
  <si>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</si>
  <si>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</si>
  <si>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</si>
  <si>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</si>
  <si>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</si>
  <si>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</si>
  <si>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</si>
  <si>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</si>
  <si>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</si>
  <si>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</si>
  <si>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</si>
  <si>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</si>
  <si>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</si>
  <si>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</si>
  <si>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</si>
  <si>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</si>
  <si>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</si>
  <si>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</si>
  <si>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</si>
  <si>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</si>
  <si>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</si>
  <si>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</si>
  <si>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</si>
  <si>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</si>
  <si>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</si>
  <si>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</si>
  <si>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</si>
  <si>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</si>
  <si>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</si>
  <si>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</si>
  <si>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</si>
  <si>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</si>
  <si>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</si>
  <si>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</si>
  <si>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</si>
  <si>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</si>
  <si>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</si>
  <si>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</si>
  <si>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</si>
  <si>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</si>
  <si>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</si>
  <si>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</si>
  <si>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</si>
  <si>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</si>
  <si>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</si>
  <si>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</si>
  <si>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</si>
  <si>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</si>
  <si>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</si>
  <si>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</si>
  <si>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</si>
  <si>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</si>
  <si>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</si>
  <si>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</si>
  <si>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</si>
  <si>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</si>
  <si>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</si>
  <si>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</si>
  <si>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</si>
  <si>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</si>
  <si>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</si>
  <si>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</si>
  <si>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</si>
  <si>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</si>
  <si>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</si>
  <si>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</si>
  <si>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</si>
  <si>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</si>
  <si>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</si>
  <si>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</si>
  <si>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</si>
  <si>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</si>
  <si>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</si>
  <si>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</si>
  <si>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</si>
  <si>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</si>
  <si>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</si>
  <si>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</si>
  <si>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</si>
  <si>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</si>
  <si>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</si>
  <si>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</si>
  <si>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</si>
  <si>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</si>
  <si>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</si>
  <si>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</si>
  <si>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</si>
  <si>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</si>
  <si>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</si>
  <si>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</si>
  <si>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</si>
  <si>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</si>
  <si>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</si>
  <si>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</si>
  <si>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</si>
  <si>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</si>
  <si>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</si>
  <si>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</si>
  <si>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</si>
  <si>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</si>
  <si>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</si>
  <si>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</si>
  <si>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</si>
  <si>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</si>
  <si>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</si>
  <si>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</si>
  <si>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</si>
  <si>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</si>
  <si>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</si>
  <si>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</si>
  <si>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</si>
  <si>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</si>
  <si>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</si>
  <si>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</si>
  <si>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</si>
  <si>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</si>
  <si>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</si>
  <si>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</si>
  <si>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</si>
  <si>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</si>
  <si>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</si>
  <si>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</si>
  <si>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</si>
  <si>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</si>
  <si>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</si>
  <si>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</si>
  <si>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</si>
  <si>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</si>
  <si>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</si>
  <si>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</si>
  <si>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</si>
  <si>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</si>
  <si>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</si>
  <si>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</si>
  <si>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</si>
  <si>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</si>
  <si>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</si>
  <si>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</si>
  <si>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</si>
  <si>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</si>
  <si>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</si>
  <si>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</si>
  <si>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</si>
  <si>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</si>
  <si>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</si>
  <si>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</si>
  <si>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</si>
  <si>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</si>
  <si>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</si>
  <si>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</si>
  <si>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</si>
  <si>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</si>
  <si>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</si>
  <si>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</si>
  <si>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</si>
  <si>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</si>
  <si>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</si>
  <si>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</si>
  <si>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</si>
  <si>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</si>
  <si>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</si>
  <si>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</si>
  <si>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</si>
  <si>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</si>
  <si>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</si>
  <si>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</si>
  <si>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</si>
  <si>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</si>
  <si>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</si>
  <si>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</si>
  <si>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</si>
  <si>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</si>
  <si>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</si>
  <si>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</si>
  <si>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</si>
  <si>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</si>
  <si>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</si>
  <si>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</si>
  <si>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</si>
  <si>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</si>
  <si>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</si>
  <si>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</si>
  <si>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</si>
  <si>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</si>
  <si>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</si>
  <si>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</si>
  <si>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</si>
  <si>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</si>
  <si>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</si>
  <si>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</si>
  <si>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</si>
  <si>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</si>
  <si>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</si>
  <si>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</si>
  <si>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</si>
  <si>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</si>
  <si>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</si>
  <si>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</si>
  <si>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</si>
  <si>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</si>
  <si>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</si>
  <si>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</si>
  <si>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</si>
  <si>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</si>
  <si>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</si>
  <si>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</si>
  <si>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</si>
  <si>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</si>
  <si>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</si>
  <si>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</si>
  <si>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</si>
  <si>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</si>
  <si>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</si>
  <si>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</si>
  <si>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</si>
  <si>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</si>
  <si>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</si>
  <si>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</si>
  <si>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</si>
  <si>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</si>
  <si>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</si>
  <si>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</si>
  <si>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</si>
  <si>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</si>
  <si>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</si>
  <si>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</si>
  <si>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</si>
  <si>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</si>
  <si>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</si>
  <si>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</si>
  <si>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</si>
  <si>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</si>
  <si>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</si>
  <si>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</si>
  <si>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</si>
  <si>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</si>
  <si>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</si>
  <si>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</si>
  <si>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</si>
  <si>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</si>
  <si>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</si>
  <si>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</si>
  <si>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</si>
  <si>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</si>
  <si>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</si>
  <si>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</si>
  <si>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</si>
  <si>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</si>
  <si>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</si>
  <si>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</si>
  <si>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</si>
  <si>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</si>
  <si>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</si>
  <si>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</si>
  <si>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</si>
  <si>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</si>
  <si>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</si>
  <si>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</si>
  <si>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</si>
  <si>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</si>
  <si>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</si>
  <si>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</si>
  <si>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</si>
  <si>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</si>
  <si>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</si>
  <si>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</si>
  <si>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</si>
  <si>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</si>
  <si>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</si>
  <si>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</si>
  <si>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</si>
  <si>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</si>
  <si>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</si>
  <si>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</si>
  <si>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</si>
  <si>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</si>
  <si>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</si>
  <si>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</si>
  <si>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</si>
  <si>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</si>
  <si>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</si>
  <si>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</si>
  <si>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</si>
  <si>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</si>
  <si>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</si>
  <si>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</si>
  <si>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</si>
  <si>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</si>
  <si>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</si>
  <si>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</si>
  <si>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</si>
  <si>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</si>
  <si>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</si>
  <si>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</si>
  <si>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</si>
  <si>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</si>
  <si>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</si>
  <si>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</si>
  <si>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</si>
  <si>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</si>
  <si>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</si>
  <si>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</si>
  <si>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</si>
  <si>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</si>
  <si>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</si>
  <si>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</si>
  <si>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</si>
  <si>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</si>
  <si>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</si>
  <si>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</si>
  <si>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</si>
  <si>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</si>
  <si>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</si>
  <si>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</si>
  <si>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</si>
  <si>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</si>
  <si>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</si>
  <si>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</si>
  <si>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</si>
  <si>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</si>
  <si>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</si>
  <si>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</si>
  <si>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</si>
  <si>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</si>
  <si>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</si>
  <si>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</si>
  <si>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</si>
  <si>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</si>
  <si>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</si>
  <si>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</si>
  <si>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</si>
  <si>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</si>
  <si>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</si>
  <si>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</si>
  <si>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</si>
  <si>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</si>
  <si>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</si>
  <si>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</si>
  <si>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</si>
  <si>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</si>
  <si>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</si>
  <si>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</si>
  <si>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</si>
  <si>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</si>
  <si>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</si>
  <si>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</si>
  <si>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</si>
  <si>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</si>
  <si>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</si>
  <si>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</si>
  <si>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</si>
  <si>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</si>
  <si>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</si>
  <si>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</si>
  <si>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</si>
  <si>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</si>
  <si>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</si>
  <si>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</si>
  <si>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</si>
  <si>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</si>
  <si>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</si>
  <si>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</si>
  <si>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</si>
  <si>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</si>
  <si>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</si>
  <si>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</si>
  <si>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</si>
  <si>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</si>
  <si>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</si>
  <si>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</si>
  <si>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</si>
  <si>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</si>
  <si>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</si>
  <si>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</si>
  <si>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</si>
  <si>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</si>
  <si>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</si>
  <si>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</si>
  <si>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</si>
  <si>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</si>
  <si>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</si>
  <si>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</si>
  <si>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</si>
  <si>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</si>
  <si>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</si>
  <si>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</si>
  <si>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</si>
  <si>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</si>
  <si>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</si>
  <si>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</si>
  <si>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</si>
  <si>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</si>
  <si>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</si>
  <si>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</si>
  <si>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</si>
  <si>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</si>
  <si>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</si>
  <si>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</si>
  <si>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</si>
  <si>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</si>
  <si>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</si>
  <si>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</si>
  <si>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</si>
  <si>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</si>
  <si>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</si>
  <si>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</si>
  <si>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</si>
  <si>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</si>
  <si>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</si>
  <si>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</si>
  <si>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</si>
  <si>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</si>
  <si>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</si>
  <si>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</si>
  <si>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</si>
  <si>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</si>
  <si>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</si>
  <si>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</si>
  <si>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</si>
  <si>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</si>
  <si>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</si>
  <si>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</si>
  <si>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</si>
  <si>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</si>
  <si>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</si>
  <si>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</si>
  <si>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</si>
  <si>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</si>
  <si>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</si>
  <si>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</si>
  <si>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</si>
  <si>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</si>
  <si>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</si>
  <si>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</si>
  <si>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</si>
  <si>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</si>
  <si>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</si>
  <si>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</si>
  <si>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</si>
  <si>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</si>
  <si>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</si>
  <si>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</si>
  <si>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</si>
  <si>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</si>
  <si>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</si>
  <si>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</si>
  <si>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</si>
  <si>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</si>
  <si>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</si>
  <si>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</si>
  <si>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</si>
  <si>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</si>
  <si>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</si>
  <si>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</si>
  <si>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</si>
  <si>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</si>
  <si>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</si>
  <si>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</si>
  <si>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</si>
  <si>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</si>
  <si>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</si>
  <si>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</si>
  <si>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</si>
  <si>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</si>
  <si>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</si>
  <si>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</si>
  <si>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</si>
  <si>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</si>
  <si>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</si>
  <si>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</si>
  <si>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</si>
  <si>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</si>
  <si>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</si>
  <si>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</si>
  <si>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</si>
  <si>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</si>
  <si>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</si>
  <si>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</si>
  <si>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</si>
  <si>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</si>
  <si>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</si>
  <si>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</si>
  <si>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</si>
  <si>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</si>
  <si>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</si>
  <si>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</si>
  <si>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</si>
  <si>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</si>
  <si>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</si>
  <si>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</si>
  <si>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</si>
  <si>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</si>
  <si>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</si>
  <si>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</si>
  <si>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</si>
  <si>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</si>
  <si>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</si>
  <si>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</si>
  <si>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</si>
  <si>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</si>
  <si>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</si>
  <si>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</si>
  <si>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</si>
  <si>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</si>
  <si>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</si>
  <si>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</si>
  <si>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</si>
  <si>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</si>
  <si>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</si>
  <si>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</si>
  <si>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</si>
  <si>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</si>
  <si>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</si>
  <si>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</si>
  <si>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</si>
  <si>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</si>
  <si>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</si>
  <si>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</si>
  <si>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</si>
  <si>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</si>
  <si>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</si>
  <si>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</si>
  <si>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</si>
  <si>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</si>
  <si>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</si>
  <si>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</si>
  <si>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</si>
  <si>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</si>
  <si>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</si>
  <si>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</si>
  <si>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</si>
  <si>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</si>
  <si>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</si>
  <si>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</si>
  <si>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</si>
  <si>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</si>
  <si>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</si>
  <si>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</si>
  <si>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</si>
  <si>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</si>
  <si>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</si>
  <si>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</si>
  <si>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</si>
  <si>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</si>
  <si>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</si>
  <si>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</si>
  <si>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</si>
  <si>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</si>
  <si>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</si>
  <si>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</si>
  <si>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</si>
  <si>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</si>
  <si>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</si>
  <si>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</si>
  <si>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</si>
  <si>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</si>
  <si>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</si>
  <si>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</si>
  <si>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</si>
  <si>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</si>
  <si>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</si>
  <si>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</si>
  <si>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</si>
  <si>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</si>
  <si>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</si>
  <si>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</si>
  <si>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</si>
  <si>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</si>
  <si>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</si>
  <si>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</si>
  <si>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</si>
  <si>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</si>
  <si>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</si>
  <si>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</si>
  <si>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</si>
  <si>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</si>
  <si>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</si>
  <si>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</si>
  <si>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</si>
  <si>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</si>
  <si>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</si>
  <si>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</si>
  <si>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</si>
  <si>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</si>
  <si>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</si>
  <si>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</si>
  <si>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</si>
  <si>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</si>
  <si>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</si>
  <si>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</si>
  <si>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</si>
  <si>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</si>
  <si>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</si>
  <si>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</si>
  <si>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</si>
  <si>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</si>
  <si>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</si>
  <si>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</si>
  <si>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</si>
  <si>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</si>
  <si>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</si>
  <si>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</si>
  <si>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</si>
  <si>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</si>
  <si>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</si>
  <si>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</si>
  <si>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</si>
  <si>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</si>
  <si>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</si>
  <si>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</si>
  <si>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</si>
  <si>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</si>
  <si>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</si>
  <si>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</si>
  <si>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</si>
  <si>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</si>
  <si>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</si>
  <si>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</si>
  <si>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</si>
  <si>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</si>
  <si>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</si>
  <si>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</si>
  <si>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</si>
  <si>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</si>
  <si>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</si>
  <si>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</si>
  <si>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</si>
  <si>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</si>
  <si>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</si>
  <si>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</si>
  <si>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</si>
  <si>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</si>
  <si>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</si>
  <si>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</si>
  <si>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</si>
  <si>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</si>
  <si>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</si>
  <si>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</si>
  <si>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</si>
  <si>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</si>
  <si>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</si>
  <si>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</si>
  <si>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</si>
  <si>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</si>
  <si>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</si>
  <si>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</si>
  <si>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</si>
  <si>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</si>
  <si>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</si>
  <si>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</si>
  <si>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</si>
  <si>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</si>
  <si>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</si>
  <si>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</si>
  <si>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</si>
  <si>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</si>
  <si>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</si>
  <si>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</si>
  <si>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</si>
  <si>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</si>
  <si>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</si>
  <si>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</si>
  <si>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</si>
  <si>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</si>
  <si>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</si>
  <si>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</si>
  <si>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</si>
  <si>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</si>
  <si>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</si>
  <si>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</si>
  <si>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</si>
  <si>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</si>
  <si>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</si>
  <si>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</si>
  <si>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</si>
  <si>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</si>
  <si>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</si>
  <si>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</si>
  <si>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</si>
  <si>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</si>
  <si>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</si>
  <si>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</si>
  <si>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</si>
  <si>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</si>
  <si>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</si>
  <si>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</si>
  <si>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</si>
  <si>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</si>
  <si>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</si>
  <si>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</si>
  <si>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</si>
  <si>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</si>
  <si>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</si>
  <si>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</si>
  <si>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</si>
  <si>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</si>
  <si>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</si>
  <si>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</si>
  <si>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</si>
  <si>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</si>
  <si>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</si>
  <si>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</si>
  <si>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</si>
  <si>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</si>
  <si>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</si>
  <si>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</si>
  <si>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</si>
  <si>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</si>
  <si>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</si>
  <si>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</si>
  <si>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</si>
  <si>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</si>
  <si>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</si>
  <si>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</si>
  <si>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</si>
  <si>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</si>
  <si>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</si>
  <si>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</si>
  <si>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</si>
  <si>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</si>
  <si>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</si>
  <si>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</si>
  <si>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</si>
  <si>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</si>
  <si>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</si>
  <si>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</si>
  <si>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</si>
  <si>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</si>
  <si>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</si>
  <si>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</si>
  <si>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</si>
  <si>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</si>
  <si>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</si>
  <si>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</si>
  <si>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</si>
  <si>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</si>
  <si>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</si>
  <si>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</si>
  <si>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</si>
  <si>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</si>
  <si>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</si>
  <si>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</si>
  <si>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</si>
  <si>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</si>
  <si>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</si>
  <si>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</si>
  <si>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</si>
  <si>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</si>
  <si>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</si>
  <si>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</si>
  <si>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</si>
  <si>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</si>
  <si>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</si>
  <si>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</si>
  <si>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</si>
  <si>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</si>
  <si>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</si>
  <si>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</si>
  <si>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</si>
  <si>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</si>
  <si>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</si>
  <si>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</si>
  <si>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</si>
  <si>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</si>
  <si>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</si>
  <si>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</si>
  <si>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</si>
  <si>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</si>
  <si>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</si>
  <si>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</si>
  <si>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</si>
  <si>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</si>
  <si>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</si>
  <si>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</si>
  <si>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</si>
  <si>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</si>
  <si>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</si>
  <si>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</si>
  <si>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</si>
  <si>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</si>
  <si>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</si>
  <si>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</si>
  <si>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</si>
  <si>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</si>
  <si>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</si>
  <si>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</si>
  <si>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</si>
  <si>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</si>
  <si>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</si>
  <si>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</si>
  <si>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</si>
  <si>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</si>
  <si>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</si>
  <si>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</si>
  <si>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</si>
  <si>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</si>
  <si>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</si>
  <si>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</si>
  <si>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</si>
  <si>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</si>
  <si>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</si>
  <si>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</si>
  <si>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</si>
  <si>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</si>
  <si>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</si>
  <si>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</si>
  <si>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</si>
  <si>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</si>
  <si>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</si>
  <si>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</si>
  <si>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</si>
  <si>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</si>
  <si>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</si>
  <si>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</si>
  <si>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</si>
  <si>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</si>
  <si>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</si>
  <si>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</si>
  <si>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</si>
  <si>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</si>
  <si>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</si>
  <si>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</si>
  <si>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</si>
  <si>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</si>
  <si>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</si>
  <si>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</si>
  <si>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</si>
  <si>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</si>
  <si>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</si>
  <si>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</si>
  <si>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</si>
  <si>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</si>
  <si>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</si>
  <si>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</si>
  <si>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</si>
  <si>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</si>
  <si>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</si>
  <si>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</si>
  <si>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</si>
  <si>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</si>
  <si>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</si>
  <si>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</si>
  <si>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</si>
  <si>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</si>
  <si>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</si>
  <si>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</si>
  <si>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</si>
  <si>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</si>
  <si>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</si>
  <si>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</si>
  <si>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</si>
  <si>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</si>
  <si>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</si>
  <si>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</si>
  <si>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</si>
  <si>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</si>
  <si>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</si>
  <si>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</si>
  <si>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</si>
  <si>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</si>
  <si>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</si>
  <si>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</si>
  <si>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</si>
  <si>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</si>
  <si>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</si>
  <si>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</si>
  <si>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</si>
  <si>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</si>
  <si>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</si>
  <si>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</si>
  <si>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</si>
  <si>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</si>
  <si>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</si>
  <si>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</si>
  <si>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</si>
  <si>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</si>
  <si>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</si>
  <si>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</si>
  <si>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</si>
  <si>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</si>
  <si>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</si>
  <si>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</si>
  <si>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</si>
  <si>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</si>
  <si>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</si>
  <si>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</si>
  <si>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</si>
  <si>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</si>
  <si>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</si>
  <si>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</si>
  <si>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</si>
  <si>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</si>
  <si>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</si>
  <si>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</si>
  <si>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</si>
  <si>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</si>
  <si>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</si>
  <si>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</si>
  <si>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</si>
  <si>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</si>
  <si>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</si>
  <si>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</si>
  <si>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</si>
  <si>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</si>
  <si>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</si>
  <si>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</si>
  <si>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</si>
  <si>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</si>
  <si>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</si>
  <si>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</si>
  <si>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</si>
  <si>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</si>
  <si>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</si>
  <si>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</si>
  <si>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</si>
  <si>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</si>
  <si>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</si>
  <si>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</si>
  <si>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</si>
  <si>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</si>
  <si>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</si>
  <si>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</si>
  <si>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</si>
  <si>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</si>
  <si>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</si>
  <si>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</si>
  <si>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</si>
  <si>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</si>
  <si>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</si>
  <si>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</si>
  <si>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</si>
  <si>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</si>
  <si>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</si>
  <si>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</si>
  <si>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</si>
  <si>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</si>
  <si>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</si>
  <si>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</si>
  <si>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</si>
  <si>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</si>
  <si>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</si>
  <si>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</si>
  <si>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</si>
  <si>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</si>
  <si>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</si>
  <si>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</si>
  <si>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</si>
  <si>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</si>
  <si>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</si>
  <si>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</si>
  <si>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</si>
  <si>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</si>
  <si>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</si>
  <si>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</si>
  <si>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</si>
  <si>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</si>
  <si>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</si>
  <si>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</si>
  <si>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</si>
  <si>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</si>
  <si>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</si>
  <si>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</si>
  <si>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</si>
  <si>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</si>
  <si>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</si>
  <si>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</si>
  <si>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</si>
  <si>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</si>
  <si>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</si>
  <si>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</si>
  <si>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</si>
  <si>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</si>
  <si>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</si>
  <si>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</si>
  <si>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</si>
  <si>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</si>
  <si>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</si>
  <si>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</si>
  <si>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</si>
  <si>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</si>
  <si>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</si>
  <si>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</si>
  <si>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</si>
  <si>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</si>
  <si>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</si>
  <si>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</si>
  <si>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</si>
  <si>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</si>
  <si>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</si>
  <si>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</si>
  <si>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</si>
  <si>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</si>
  <si>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</si>
  <si>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</si>
  <si>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</si>
  <si>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</si>
  <si>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</si>
  <si>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</si>
  <si>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</si>
  <si>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</si>
  <si>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</si>
  <si>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</si>
  <si>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</si>
  <si>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</si>
  <si>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</si>
  <si>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</si>
  <si>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</si>
  <si>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</si>
  <si>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</si>
  <si>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</si>
  <si>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</si>
  <si>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</si>
  <si>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</si>
  <si>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</si>
  <si>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</si>
  <si>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</si>
  <si>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</si>
  <si>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</si>
  <si>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</si>
  <si>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</si>
  <si>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</si>
  <si>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</si>
  <si>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</si>
  <si>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</si>
  <si>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</si>
  <si>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</si>
  <si>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</si>
  <si>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</si>
  <si>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</si>
  <si>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</si>
  <si>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</si>
  <si>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</si>
  <si>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</si>
  <si>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</si>
  <si>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</si>
  <si>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</si>
  <si>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</si>
  <si>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</si>
  <si>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</si>
  <si>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</si>
  <si>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</si>
  <si>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</si>
  <si>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</si>
  <si>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</si>
  <si>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</si>
  <si>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</si>
  <si>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</si>
  <si>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</si>
  <si>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</si>
  <si>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</si>
  <si>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</si>
  <si>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</si>
  <si>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</si>
  <si>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</si>
  <si>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</si>
  <si>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</si>
  <si>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</si>
  <si>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</si>
  <si>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</si>
  <si>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</si>
  <si>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</si>
  <si>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</si>
  <si>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</si>
  <si>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</si>
  <si>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</si>
  <si>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</si>
  <si>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</si>
  <si>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</si>
  <si>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</si>
  <si>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</si>
  <si>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</si>
  <si>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</si>
  <si>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</si>
  <si>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</si>
  <si>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</si>
  <si>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</si>
  <si>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</si>
  <si>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</si>
  <si>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</si>
  <si>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</si>
  <si>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</si>
  <si>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</si>
  <si>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</si>
  <si>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</si>
  <si>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</si>
  <si>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</si>
  <si>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</si>
  <si>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</si>
  <si>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</si>
  <si>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</si>
  <si>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</si>
  <si>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</si>
  <si>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</si>
  <si>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</si>
  <si>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</si>
  <si>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</si>
  <si>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</si>
  <si>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</si>
  <si>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</si>
  <si>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</si>
  <si>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</si>
  <si>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</si>
  <si>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</si>
  <si>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</si>
  <si>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</si>
  <si>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</si>
  <si>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</si>
  <si>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</si>
  <si>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</si>
  <si>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</si>
  <si>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</si>
  <si>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</si>
  <si>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</si>
  <si>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</si>
  <si>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</si>
  <si>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</si>
  <si>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</si>
  <si>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</si>
  <si>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</si>
  <si>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</si>
  <si>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</si>
  <si>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</si>
  <si>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</si>
  <si>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</si>
  <si>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</si>
  <si>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</si>
  <si>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</si>
  <si>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</si>
  <si>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</si>
  <si>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</si>
  <si>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</si>
  <si>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</si>
  <si>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</si>
  <si>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</si>
  <si>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</si>
  <si>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</si>
  <si>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</si>
  <si>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</si>
  <si>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</si>
  <si>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</si>
  <si>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</si>
  <si>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</si>
  <si>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</si>
  <si>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</si>
  <si>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</si>
  <si>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</si>
  <si>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</si>
  <si>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</si>
  <si>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</si>
  <si>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</si>
  <si>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</si>
  <si>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</si>
  <si>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</si>
  <si>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</si>
  <si>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</si>
  <si>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</si>
  <si>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</si>
  <si>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</si>
  <si>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</si>
  <si>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</si>
  <si>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</si>
  <si>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</si>
  <si>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</si>
  <si>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</si>
  <si>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</si>
  <si>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</si>
  <si>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</si>
  <si>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</si>
  <si>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</si>
  <si>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</si>
  <si>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</si>
  <si>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</si>
  <si>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</si>
  <si>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</si>
  <si>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</si>
  <si>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</si>
  <si>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</si>
  <si>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</si>
  <si>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</si>
  <si>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</si>
  <si>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</si>
  <si>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</si>
  <si>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</si>
  <si>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</si>
  <si>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</si>
  <si>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</si>
  <si>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</si>
  <si>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</si>
  <si>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</si>
  <si>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</si>
  <si>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</si>
  <si>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</si>
  <si>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</si>
  <si>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</si>
  <si>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</si>
  <si>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</si>
  <si>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</si>
  <si>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</si>
  <si>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</si>
  <si>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</si>
  <si>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</si>
  <si>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</si>
  <si>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</si>
  <si>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</si>
  <si>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</si>
  <si>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</si>
  <si>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</si>
  <si>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</si>
  <si>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</si>
  <si>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</si>
  <si>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</si>
  <si>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</si>
  <si>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</si>
  <si>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</si>
  <si>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</si>
  <si>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</si>
  <si>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</si>
  <si>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</si>
  <si>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</si>
  <si>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</si>
  <si>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</si>
  <si>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</si>
  <si>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</si>
  <si>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</si>
  <si>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</si>
  <si>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</si>
  <si>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</si>
  <si>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</si>
  <si>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</si>
  <si>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</si>
  <si>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</si>
  <si>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</si>
  <si>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</si>
  <si>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</si>
  <si>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</si>
  <si>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</si>
  <si>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</si>
  <si>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</si>
  <si>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</si>
  <si>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</si>
  <si>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</si>
  <si>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</si>
  <si>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</si>
  <si>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</si>
  <si>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</si>
  <si>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</si>
  <si>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</si>
  <si>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</si>
  <si>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</si>
  <si>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</si>
  <si>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</si>
  <si>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</si>
  <si>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</si>
  <si>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</si>
  <si>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</si>
  <si>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</si>
  <si>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</si>
  <si>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</si>
  <si>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</si>
  <si>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</si>
  <si>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</si>
  <si>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</si>
  <si>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</si>
  <si>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</si>
  <si>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</si>
  <si>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</si>
  <si>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</si>
  <si>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</si>
  <si>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</si>
  <si>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</si>
  <si>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</si>
  <si>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</si>
  <si>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</si>
  <si>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</si>
  <si>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</si>
  <si>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</si>
  <si>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</si>
  <si>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</si>
  <si>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</si>
  <si>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</si>
  <si>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</si>
  <si>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</si>
  <si>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</si>
  <si>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</si>
  <si>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</si>
  <si>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</si>
  <si>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</si>
  <si>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</si>
  <si>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</si>
  <si>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</si>
  <si>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</si>
  <si>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</si>
  <si>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</si>
  <si>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</si>
  <si>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</si>
  <si>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</si>
  <si>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</si>
  <si>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</si>
  <si>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</si>
  <si>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</si>
  <si>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</si>
  <si>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</si>
  <si>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</si>
  <si>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</si>
  <si>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</si>
  <si>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</si>
  <si>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</si>
  <si>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</si>
  <si>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</si>
  <si>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</si>
  <si>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</si>
  <si>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</si>
  <si>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</si>
  <si>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</si>
  <si>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</si>
  <si>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</si>
  <si>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</si>
  <si>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</si>
  <si>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</si>
  <si>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</si>
  <si>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</si>
  <si>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</si>
  <si>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</si>
  <si>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</si>
  <si>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</si>
  <si>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</si>
  <si>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</si>
  <si>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</si>
  <si>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</si>
  <si>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</si>
  <si>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</si>
  <si>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</si>
  <si>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</si>
  <si>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</si>
  <si>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</si>
  <si>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</si>
  <si>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</si>
  <si>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</si>
  <si>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</si>
  <si>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</si>
  <si>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</si>
  <si>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</si>
  <si>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</si>
  <si>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</si>
  <si>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</si>
  <si>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</si>
  <si>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</si>
  <si>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</si>
  <si>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</si>
  <si>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</si>
  <si>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</si>
  <si>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</si>
  <si>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</si>
  <si>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</si>
  <si>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</si>
  <si>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</si>
  <si>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</si>
  <si>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</si>
  <si>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</si>
  <si>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</si>
  <si>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</si>
  <si>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</si>
  <si>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</si>
  <si>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</si>
  <si>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</si>
  <si>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</si>
  <si>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</si>
  <si>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</si>
  <si>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</si>
  <si>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</si>
  <si>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</si>
  <si>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</si>
  <si>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</si>
  <si>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</si>
  <si>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</si>
  <si>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</si>
  <si>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</si>
  <si>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</si>
  <si>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</si>
  <si>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</si>
  <si>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</si>
  <si>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</si>
  <si>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</si>
  <si>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</si>
  <si>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</si>
  <si>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</si>
  <si>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</si>
  <si>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</si>
  <si>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</si>
  <si>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</si>
  <si>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</si>
  <si>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</si>
  <si>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</si>
  <si>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</si>
  <si>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</si>
  <si>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</si>
  <si>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</si>
  <si>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</si>
  <si>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</si>
  <si>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</si>
  <si>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</si>
  <si>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</si>
  <si>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</si>
  <si>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</si>
  <si>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</si>
  <si>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</si>
  <si>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</si>
  <si>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</si>
  <si>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</si>
  <si>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</si>
  <si>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</si>
  <si>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</si>
  <si>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</si>
  <si>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</si>
  <si>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</si>
  <si>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</si>
  <si>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</si>
  <si>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</si>
  <si>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</si>
  <si>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</si>
  <si>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</si>
  <si>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</si>
  <si>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</si>
  <si>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</si>
  <si>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</si>
  <si>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</si>
  <si>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</si>
  <si>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</si>
  <si>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</si>
  <si>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</si>
  <si>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</si>
  <si>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</si>
  <si>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</si>
  <si>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</si>
  <si>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</si>
  <si>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</si>
  <si>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</si>
  <si>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</si>
  <si>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</si>
  <si>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</si>
  <si>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</si>
  <si>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</si>
  <si>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</si>
  <si>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</si>
  <si>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</si>
  <si>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</si>
  <si>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</si>
  <si>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</si>
  <si>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</si>
  <si>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</si>
  <si>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</si>
  <si>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</si>
  <si>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</si>
  <si>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</si>
  <si>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</si>
  <si>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</si>
  <si>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</si>
  <si>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</si>
  <si>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</si>
  <si>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</si>
  <si>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</si>
  <si>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</si>
  <si>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</si>
  <si>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</si>
  <si>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</si>
  <si>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</si>
  <si>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</si>
  <si>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</si>
  <si>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</si>
  <si>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</si>
  <si>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</si>
  <si>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</si>
  <si>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</si>
  <si>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</si>
  <si>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</si>
  <si>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</si>
  <si>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</si>
  <si>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</si>
  <si>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</si>
  <si>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</si>
  <si>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</si>
  <si>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</si>
  <si>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</si>
  <si>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</si>
  <si>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</si>
  <si>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</si>
  <si>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</si>
  <si>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</si>
  <si>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</si>
  <si>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</si>
  <si>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</si>
  <si>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</si>
  <si>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</si>
  <si>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</si>
  <si>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</si>
  <si>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</si>
  <si>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</si>
  <si>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</si>
  <si>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</si>
  <si>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</si>
  <si>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</si>
  <si>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</si>
  <si>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</si>
  <si>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</si>
  <si>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</si>
  <si>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</si>
  <si>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</si>
  <si>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</si>
  <si>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</si>
  <si>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</si>
  <si>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</si>
  <si>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</si>
  <si>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</si>
  <si>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</si>
  <si>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</si>
  <si>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</si>
  <si>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</si>
  <si>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</si>
  <si>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</si>
  <si>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</si>
  <si>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</si>
  <si>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</si>
  <si>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</si>
  <si>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</si>
  <si>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</si>
  <si>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</si>
  <si>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</si>
  <si>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</si>
  <si>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</si>
  <si>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</si>
  <si>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</si>
  <si>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</si>
  <si>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</si>
  <si>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</si>
  <si>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</si>
  <si>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</si>
  <si>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</si>
  <si>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</si>
  <si>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</si>
  <si>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</si>
  <si>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</si>
  <si>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</si>
  <si>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</si>
  <si>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</si>
  <si>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</si>
  <si>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</si>
  <si>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</si>
  <si>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</si>
  <si>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</si>
  <si>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</si>
  <si>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</si>
  <si>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</si>
  <si>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</si>
  <si>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</si>
  <si>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</si>
  <si>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</si>
  <si>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</si>
  <si>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</si>
  <si>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</si>
  <si>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</si>
  <si>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</si>
  <si>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</si>
  <si>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</si>
  <si>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</si>
  <si>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</si>
  <si>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</si>
  <si>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</si>
  <si>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</si>
  <si>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</si>
  <si>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</si>
  <si>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</si>
  <si>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</si>
  <si>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</si>
  <si>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</si>
  <si>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</si>
  <si>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</si>
  <si>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</si>
  <si>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</si>
  <si>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</si>
  <si>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</si>
  <si>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</si>
  <si>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</si>
  <si>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</si>
  <si>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</si>
  <si>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</si>
  <si>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</si>
  <si>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</si>
  <si>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</si>
  <si>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</si>
  <si>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</si>
  <si>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</si>
  <si>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</si>
  <si>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</si>
  <si>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</si>
  <si>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</si>
  <si>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</si>
  <si>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</si>
  <si>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</si>
  <si>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</si>
  <si>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</si>
  <si>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</si>
  <si>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</si>
  <si>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</si>
  <si>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</si>
  <si>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</si>
  <si>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</si>
  <si>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</si>
  <si>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</si>
  <si>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</si>
  <si>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</si>
  <si>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</si>
  <si>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</si>
  <si>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</si>
  <si>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</si>
  <si>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</si>
  <si>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</si>
  <si>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</si>
  <si>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</si>
  <si>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</si>
  <si>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</si>
  <si>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</si>
  <si>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</si>
  <si>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</si>
  <si>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</si>
  <si>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</si>
  <si>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</si>
  <si>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</si>
  <si>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</si>
  <si>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</si>
  <si>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</si>
  <si>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</si>
  <si>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</si>
  <si>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</si>
  <si>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</si>
  <si>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</si>
  <si>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</si>
  <si>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</si>
  <si>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</si>
  <si>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</si>
  <si>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</si>
  <si>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</si>
  <si>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</si>
  <si>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</si>
  <si>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</si>
  <si>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</si>
  <si>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</si>
  <si>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</si>
  <si>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</si>
  <si>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</si>
  <si>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</si>
  <si>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</si>
  <si>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</si>
  <si>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</si>
  <si>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</si>
  <si>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</si>
  <si>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</si>
  <si>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</si>
  <si>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</si>
  <si>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</si>
  <si>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</si>
  <si>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</si>
  <si>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</si>
  <si>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</si>
  <si>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</si>
  <si>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</si>
  <si>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</si>
  <si>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</si>
  <si>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</si>
  <si>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</si>
  <si>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</si>
  <si>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</si>
  <si>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</si>
  <si>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</si>
  <si>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</si>
  <si>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</si>
  <si>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</si>
  <si>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</si>
  <si>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</si>
  <si>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</si>
  <si>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</si>
  <si>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</si>
  <si>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</si>
  <si>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</si>
  <si>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</si>
  <si>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</si>
  <si>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</si>
  <si>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</si>
  <si>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</si>
  <si>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</si>
  <si>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</si>
  <si>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</si>
  <si>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</si>
  <si>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</si>
  <si>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</si>
  <si>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</si>
  <si>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</si>
  <si>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</si>
  <si>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</si>
  <si>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</si>
  <si>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</si>
  <si>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</si>
  <si>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</si>
  <si>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</si>
  <si>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</si>
  <si>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</si>
  <si>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</si>
  <si>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</si>
  <si>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</si>
  <si>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</si>
  <si>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</si>
  <si>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</si>
  <si>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</si>
  <si>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</si>
  <si>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</si>
  <si>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</si>
  <si>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</si>
  <si>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</si>
  <si>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</si>
  <si>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</si>
  <si>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</si>
  <si>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</si>
  <si>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</si>
  <si>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</si>
  <si>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</si>
  <si>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</si>
  <si>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</si>
  <si>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</si>
  <si>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</si>
  <si>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</si>
  <si>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</si>
  <si>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</si>
  <si>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</si>
  <si>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</si>
  <si>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</si>
  <si>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</si>
  <si>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</si>
  <si>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</si>
  <si>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</si>
  <si>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</si>
  <si>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</si>
  <si>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</si>
  <si>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</si>
  <si>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</si>
  <si>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</si>
  <si>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</si>
  <si>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</si>
  <si>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</si>
  <si>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</si>
  <si>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</si>
  <si>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</si>
  <si>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</si>
  <si>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</si>
  <si>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</si>
  <si>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</si>
  <si>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</si>
  <si>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</si>
  <si>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</si>
  <si>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</si>
  <si>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</si>
  <si>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</si>
  <si>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</si>
  <si>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</si>
  <si>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</si>
  <si>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</si>
  <si>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</si>
  <si>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</si>
  <si>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</si>
  <si>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</si>
  <si>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</si>
  <si>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</si>
  <si>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</si>
  <si>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</si>
  <si>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</si>
  <si>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</si>
  <si>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</si>
  <si>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</si>
  <si>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</si>
  <si>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</si>
  <si>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</si>
  <si>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</si>
  <si>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</si>
  <si>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</si>
  <si>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</si>
  <si>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</si>
  <si>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</si>
  <si>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</si>
  <si>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</si>
  <si>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</si>
  <si>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</si>
  <si>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</si>
  <si>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</si>
  <si>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</si>
  <si>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</si>
  <si>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</si>
  <si>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</si>
  <si>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</si>
  <si>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</si>
  <si>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</si>
  <si>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</si>
  <si>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</si>
  <si>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</si>
  <si>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</si>
  <si>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</si>
  <si>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</si>
  <si>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</si>
  <si>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</si>
  <si>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</si>
  <si>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</si>
  <si>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</si>
  <si>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</si>
  <si>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</si>
  <si>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</si>
  <si>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</si>
  <si>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</si>
  <si>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</si>
  <si>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</si>
  <si>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</si>
  <si>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</si>
  <si>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</si>
  <si>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</si>
  <si>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</si>
  <si>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</si>
  <si>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</si>
  <si>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</si>
  <si>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</si>
  <si>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</si>
  <si>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</si>
  <si>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</si>
  <si>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</si>
  <si>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</si>
  <si>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</si>
  <si>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</si>
  <si>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</si>
  <si>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</si>
  <si>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</si>
  <si>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</si>
  <si>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</si>
  <si>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</si>
  <si>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</si>
  <si>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</si>
  <si>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</si>
  <si>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</si>
  <si>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</si>
  <si>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</si>
  <si>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</si>
  <si>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</si>
  <si>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</si>
  <si>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</si>
  <si>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</si>
  <si>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</si>
  <si>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</si>
  <si>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</si>
  <si>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</si>
  <si>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</si>
  <si>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</si>
  <si>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</si>
  <si>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</si>
  <si>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</si>
  <si>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</si>
  <si>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</si>
  <si>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</si>
  <si>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</si>
  <si>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</si>
  <si>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</si>
  <si>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</si>
  <si>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</si>
  <si>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</si>
  <si>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</si>
  <si>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</si>
  <si>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</si>
  <si>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</si>
  <si>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</si>
  <si>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</si>
  <si>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</si>
  <si>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</si>
  <si>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</si>
  <si>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</si>
  <si>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</si>
  <si>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</si>
  <si>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</si>
  <si>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</si>
  <si>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</si>
  <si>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</si>
  <si>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</si>
  <si>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</si>
  <si>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</si>
  <si>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</si>
  <si>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</si>
  <si>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</si>
  <si>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</si>
  <si>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</si>
  <si>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</si>
  <si>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</si>
  <si>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</si>
  <si>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</si>
  <si>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</si>
  <si>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</si>
  <si>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</si>
  <si>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</si>
  <si>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</si>
  <si>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</si>
  <si>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</si>
  <si>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</si>
  <si>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</si>
  <si>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</si>
  <si>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</si>
  <si>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</si>
  <si>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</si>
  <si>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</si>
  <si>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</si>
  <si>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</si>
  <si>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</si>
  <si>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</si>
  <si>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</si>
  <si>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</si>
  <si>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</si>
  <si>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</si>
  <si>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</si>
  <si>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</si>
  <si>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</si>
  <si>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</si>
  <si>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</si>
  <si>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</si>
  <si>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</si>
  <si>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</si>
  <si>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</si>
  <si>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</si>
  <si>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</si>
  <si>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</si>
  <si>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</si>
  <si>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</si>
  <si>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</si>
  <si>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</si>
  <si>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</si>
  <si>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</si>
  <si>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</si>
  <si>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</si>
  <si>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</si>
  <si>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</si>
  <si>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</si>
  <si>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</si>
  <si>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</si>
  <si>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</si>
  <si>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</si>
  <si>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</si>
  <si>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</si>
  <si>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</si>
  <si>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</si>
  <si>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</si>
  <si>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</si>
  <si>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</si>
  <si>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</si>
  <si>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</si>
  <si>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</si>
  <si>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</si>
  <si>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</si>
  <si>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</si>
  <si>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</si>
  <si>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</si>
  <si>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</si>
  <si>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</si>
  <si>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</si>
  <si>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</si>
  <si>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</si>
  <si>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</si>
  <si>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</si>
  <si>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</si>
  <si>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</si>
  <si>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</si>
  <si>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</si>
  <si>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</si>
  <si>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</si>
  <si>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</si>
  <si>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</si>
  <si>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</si>
  <si>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</si>
  <si>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</si>
  <si>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</si>
  <si>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</si>
  <si>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</si>
  <si>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</si>
  <si>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</si>
  <si>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</si>
  <si>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</si>
  <si>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</si>
  <si>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</si>
  <si>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</si>
  <si>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</si>
  <si>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</si>
  <si>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</si>
  <si>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</si>
  <si>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</si>
  <si>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</si>
  <si>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</si>
  <si>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</si>
  <si>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</si>
  <si>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</si>
  <si>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</si>
  <si>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</si>
  <si>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</si>
  <si>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</si>
  <si>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</si>
  <si>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</si>
  <si>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</si>
  <si>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</si>
  <si>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</si>
  <si>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</si>
  <si>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</si>
  <si>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</si>
  <si>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</si>
  <si>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</si>
  <si>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</si>
  <si>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</si>
  <si>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</si>
  <si>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</si>
  <si>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</si>
  <si>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</si>
  <si>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</si>
  <si>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</si>
  <si>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</si>
  <si>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</si>
  <si>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</si>
  <si>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</si>
  <si>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</si>
  <si>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</si>
  <si>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</si>
  <si>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</si>
  <si>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</si>
  <si>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</si>
  <si>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</si>
  <si>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</si>
  <si>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</si>
  <si>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</si>
  <si>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</si>
  <si>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</si>
  <si>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</si>
  <si>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</si>
  <si>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</si>
  <si>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</si>
  <si>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</si>
  <si>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</si>
  <si>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</si>
  <si>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</si>
  <si>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</si>
  <si>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</si>
  <si>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</si>
  <si>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</si>
  <si>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</si>
  <si>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</si>
  <si>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</si>
  <si>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</si>
  <si>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</si>
  <si>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</si>
  <si>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</si>
  <si>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</si>
  <si>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</si>
  <si>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</si>
  <si>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</si>
  <si>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</si>
  <si>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</si>
  <si>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</si>
  <si>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</si>
  <si>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</si>
  <si>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</si>
  <si>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</si>
  <si>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</si>
  <si>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</si>
  <si>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</si>
  <si>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</si>
  <si>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</si>
  <si>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</si>
  <si>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</si>
  <si>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</si>
  <si>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</si>
  <si>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</si>
  <si>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</si>
  <si>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</si>
  <si>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</si>
  <si>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</si>
  <si>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</si>
  <si>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</si>
  <si>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</si>
  <si>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</si>
  <si>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</si>
  <si>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</si>
  <si>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</si>
  <si>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</si>
  <si>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</si>
  <si>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</si>
  <si>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</si>
  <si>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</si>
  <si>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</si>
  <si>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</si>
  <si>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</si>
  <si>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</si>
  <si>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</si>
  <si>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</si>
  <si>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</si>
  <si>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</si>
  <si>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</si>
  <si>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</si>
  <si>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</si>
  <si>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</si>
  <si>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</si>
  <si>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</si>
  <si>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</si>
  <si>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</si>
  <si>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</si>
  <si>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</si>
  <si>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</si>
  <si>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</si>
  <si>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</si>
  <si>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</si>
  <si>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</si>
  <si>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</si>
  <si>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</si>
  <si>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</si>
  <si>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</si>
  <si>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</si>
  <si>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</si>
  <si>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</si>
  <si>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</si>
  <si>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</si>
  <si>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</si>
  <si>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</si>
  <si>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</si>
  <si>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</si>
  <si>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</si>
  <si>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</si>
  <si>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</si>
  <si>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</si>
  <si>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</si>
  <si>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</si>
  <si>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</si>
  <si>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</si>
  <si>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</si>
  <si>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</si>
  <si>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</si>
  <si>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</si>
  <si>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</si>
  <si>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</si>
  <si>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</si>
  <si>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</si>
  <si>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</si>
  <si>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</si>
  <si>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</si>
  <si>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</si>
  <si>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</si>
  <si>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</si>
  <si>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</si>
  <si>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</si>
  <si>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</si>
  <si>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</si>
  <si>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</si>
  <si>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</si>
  <si>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</si>
  <si>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</si>
  <si>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</si>
  <si>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</si>
  <si>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</si>
  <si>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</si>
  <si>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</si>
  <si>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</si>
  <si>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</si>
  <si>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</si>
  <si>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</si>
  <si>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</si>
  <si>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</si>
  <si>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</si>
  <si>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</si>
  <si>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</si>
  <si>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</si>
  <si>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</si>
  <si>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</si>
  <si>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</si>
  <si>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</si>
  <si>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</si>
  <si>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</si>
  <si>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</si>
  <si>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</si>
  <si>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</si>
  <si>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</si>
  <si>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</si>
  <si>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</si>
  <si>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</si>
  <si>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</si>
  <si>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</si>
  <si>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</si>
  <si>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</si>
  <si>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</si>
  <si>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</si>
  <si>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</si>
  <si>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</si>
  <si>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</si>
  <si>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</si>
  <si>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</si>
  <si>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</si>
  <si>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</si>
  <si>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</si>
  <si>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</si>
  <si>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</si>
  <si>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</si>
  <si>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</si>
  <si>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</si>
  <si>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</si>
  <si>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</si>
  <si>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</si>
  <si>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</si>
  <si>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</si>
  <si>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</si>
  <si>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</si>
  <si>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</si>
  <si>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</si>
  <si>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</si>
  <si>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</si>
  <si>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</si>
  <si>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</si>
  <si>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</si>
  <si>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</si>
  <si>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</si>
  <si>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</si>
  <si>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</si>
  <si>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</si>
  <si>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</si>
  <si>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</si>
  <si>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</si>
  <si>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</si>
  <si>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</si>
  <si>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</si>
  <si>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</si>
  <si>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</si>
  <si>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</si>
  <si>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</si>
  <si>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</si>
  <si>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</si>
  <si>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</si>
  <si>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</si>
  <si>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</si>
  <si>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</si>
  <si>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</si>
  <si>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</si>
  <si>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</si>
  <si>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</si>
  <si>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</si>
  <si>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</si>
  <si>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</si>
  <si>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</si>
  <si>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</si>
  <si>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</si>
  <si>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</si>
  <si>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</si>
  <si>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</si>
  <si>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</si>
  <si>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</si>
  <si>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</si>
  <si>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</si>
  <si>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</si>
  <si>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</si>
  <si>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</si>
  <si>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</si>
  <si>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</si>
  <si>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</si>
  <si>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</si>
  <si>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</si>
  <si>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</si>
  <si>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</si>
  <si>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</si>
  <si>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</si>
  <si>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</si>
  <si>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</si>
  <si>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</si>
  <si>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</si>
  <si>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</si>
  <si>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</si>
  <si>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</si>
  <si>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</si>
  <si>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</si>
  <si>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</si>
  <si>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</si>
  <si>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</si>
  <si>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</si>
  <si>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</si>
  <si>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</si>
  <si>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</si>
  <si>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</si>
  <si>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</si>
  <si>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</si>
  <si>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</si>
  <si>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</si>
  <si>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</si>
  <si>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</si>
  <si>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</si>
  <si>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</si>
  <si>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</si>
  <si>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</si>
  <si>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</si>
  <si>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</si>
  <si>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</si>
  <si>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</si>
  <si>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</si>
  <si>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</si>
  <si>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</si>
  <si>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</si>
  <si>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</si>
  <si>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</si>
  <si>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</si>
  <si>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</si>
  <si>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</si>
  <si>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</si>
  <si>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</si>
  <si>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</si>
  <si>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</si>
  <si>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</si>
  <si>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</si>
  <si>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</si>
  <si>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</si>
  <si>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</si>
  <si>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</si>
  <si>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</si>
  <si>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</si>
  <si>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</si>
  <si>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</si>
  <si>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</si>
  <si>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</si>
  <si>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</si>
  <si>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</si>
  <si>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</si>
  <si>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</si>
  <si>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</si>
  <si>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</si>
  <si>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</si>
  <si>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</si>
  <si>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</si>
  <si>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</si>
  <si>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</si>
  <si>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</si>
  <si>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</si>
  <si>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</si>
  <si>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</si>
  <si>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</si>
  <si>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</si>
  <si>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</si>
  <si>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</si>
  <si>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</si>
  <si>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</si>
  <si>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</si>
  <si>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</si>
  <si>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</si>
  <si>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</si>
  <si>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</si>
  <si>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</si>
  <si>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</si>
  <si>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</si>
  <si>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</si>
  <si>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</si>
  <si>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</si>
  <si>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</si>
  <si>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</si>
  <si>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</si>
  <si>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</si>
  <si>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</si>
  <si>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</si>
  <si>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</si>
  <si>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</si>
  <si>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</si>
  <si>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</si>
  <si>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</si>
  <si>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</si>
  <si>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</si>
  <si>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</si>
  <si>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</si>
  <si>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</si>
  <si>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</si>
  <si>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</si>
  <si>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</si>
  <si>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</si>
  <si>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</si>
  <si>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</si>
  <si>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</si>
  <si>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</si>
  <si>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</si>
  <si>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</si>
  <si>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</si>
  <si>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</si>
  <si>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</si>
  <si>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</si>
  <si>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</si>
  <si>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</si>
  <si>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</si>
  <si>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</si>
  <si>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</si>
  <si>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</si>
  <si>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</si>
  <si>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</si>
  <si>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</si>
  <si>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</si>
  <si>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</si>
  <si>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</si>
  <si>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</si>
  <si>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</si>
  <si>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</si>
  <si>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</si>
  <si>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</si>
  <si>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</si>
  <si>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</si>
  <si>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</si>
  <si>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</si>
  <si>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</si>
  <si>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</si>
  <si>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</si>
  <si>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</si>
  <si>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</si>
  <si>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</si>
  <si>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</si>
  <si>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</si>
  <si>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</si>
  <si>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</si>
  <si>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</si>
  <si>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</si>
  <si>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</si>
  <si>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</si>
  <si>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</si>
  <si>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</si>
  <si>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</si>
  <si>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</si>
  <si>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</si>
  <si>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</si>
  <si>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</si>
  <si>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</si>
  <si>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</si>
  <si>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</si>
  <si>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</si>
  <si>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</si>
  <si>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</si>
  <si>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</si>
  <si>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</si>
  <si>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</si>
  <si>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</si>
  <si>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</si>
  <si>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</si>
  <si>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</si>
  <si>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</si>
  <si>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</si>
  <si>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</si>
  <si>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</si>
  <si>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</si>
  <si>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</si>
  <si>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</si>
  <si>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</si>
  <si>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</si>
  <si>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</si>
  <si>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</si>
  <si>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</si>
  <si>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</si>
  <si>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</si>
  <si>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</si>
  <si>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</si>
  <si>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</si>
  <si>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</si>
  <si>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</si>
  <si>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</si>
  <si>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</si>
  <si>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</si>
  <si>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</si>
  <si>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</si>
  <si>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</si>
  <si>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</si>
  <si>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</si>
  <si>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</si>
  <si>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</si>
  <si>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</si>
  <si>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</si>
  <si>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</si>
  <si>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</si>
  <si>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</si>
  <si>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</si>
  <si>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</si>
  <si>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</si>
  <si>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</si>
  <si>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</si>
  <si>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</si>
  <si>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</si>
  <si>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</si>
  <si>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</si>
  <si>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</si>
  <si>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</si>
  <si>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</si>
  <si>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</si>
  <si>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</si>
  <si>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</si>
  <si>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</si>
  <si>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</si>
  <si>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</si>
  <si>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</si>
  <si>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</si>
  <si>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</si>
  <si>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</si>
  <si>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</si>
  <si>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</si>
  <si>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</si>
  <si>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</si>
  <si>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</si>
  <si>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</si>
  <si>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</si>
  <si>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</si>
  <si>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</si>
  <si>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</si>
  <si>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</si>
  <si>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</si>
  <si>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</si>
  <si>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</si>
  <si>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</si>
  <si>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</si>
  <si>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</si>
  <si>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</si>
  <si>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</si>
  <si>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</si>
  <si>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</si>
  <si>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</si>
  <si>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</si>
  <si>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</si>
  <si>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</si>
  <si>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</si>
  <si>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</si>
  <si>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</si>
  <si>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</si>
  <si>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</si>
  <si>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</si>
  <si>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</si>
  <si>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</si>
  <si>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</si>
  <si>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</si>
  <si>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</si>
  <si>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</si>
  <si>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</si>
  <si>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</si>
  <si>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</si>
  <si>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</si>
  <si>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</si>
  <si>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</si>
  <si>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</si>
  <si>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</si>
  <si>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</si>
  <si>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</si>
  <si>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</si>
  <si>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</si>
  <si>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</si>
  <si>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</si>
  <si>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</si>
  <si>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</si>
  <si>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</si>
  <si>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</si>
  <si>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</si>
  <si>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</si>
  <si>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</si>
  <si>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</si>
  <si>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</si>
  <si>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</si>
  <si>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</si>
  <si>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</si>
  <si>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</si>
  <si>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</si>
  <si>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</si>
  <si>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</si>
  <si>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</si>
  <si>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</si>
  <si>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</si>
  <si>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</si>
  <si>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</si>
  <si>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</si>
  <si>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</si>
  <si>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</si>
  <si>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</si>
  <si>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</si>
  <si>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</si>
  <si>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</si>
  <si>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</si>
  <si>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</si>
  <si>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</si>
  <si>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</si>
  <si>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</si>
  <si>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</si>
  <si>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</si>
  <si>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</si>
  <si>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</si>
  <si>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</si>
  <si>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</si>
  <si>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</si>
  <si>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</si>
  <si>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</si>
  <si>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</si>
  <si>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</si>
  <si>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</si>
  <si>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</si>
  <si>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</si>
  <si>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</si>
  <si>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</si>
  <si>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</si>
  <si>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</si>
  <si>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</si>
  <si>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</si>
  <si>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</si>
  <si>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</si>
  <si>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</si>
  <si>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</si>
  <si>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</si>
  <si>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</si>
  <si>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</si>
  <si>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</si>
  <si>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</si>
  <si>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</si>
  <si>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</si>
  <si>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</si>
  <si>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</si>
  <si>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</si>
  <si>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</si>
  <si>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</si>
  <si>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</si>
  <si>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</si>
  <si>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</si>
  <si>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</si>
  <si>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</si>
  <si>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</si>
  <si>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</si>
  <si>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</si>
  <si>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</si>
  <si>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</si>
  <si>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</si>
  <si>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</si>
  <si>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</si>
  <si>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</si>
  <si>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</si>
  <si>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</si>
  <si>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</si>
  <si>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</si>
  <si>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</si>
  <si>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</si>
  <si>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</si>
  <si>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</si>
  <si>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</si>
  <si>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</si>
  <si>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</si>
  <si>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</si>
  <si>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</si>
  <si>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</si>
  <si>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</si>
  <si>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</si>
  <si>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</si>
  <si>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</si>
  <si>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</si>
  <si>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</si>
  <si>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</si>
  <si>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</si>
  <si>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</si>
  <si>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</si>
  <si>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</si>
  <si>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</si>
  <si>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</si>
  <si>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</si>
  <si>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</si>
  <si>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</si>
  <si>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</si>
  <si>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</si>
  <si>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</si>
  <si>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</si>
  <si>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</si>
  <si>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</si>
  <si>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</si>
  <si>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</si>
  <si>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</si>
  <si>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</si>
  <si>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</si>
  <si>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</si>
  <si>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</si>
  <si>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</si>
  <si>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</si>
  <si>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</si>
  <si>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</si>
  <si>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</si>
  <si>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</si>
  <si>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</si>
  <si>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</si>
  <si>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</si>
  <si>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</si>
  <si>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</si>
  <si>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</si>
  <si>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</si>
  <si>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</si>
  <si>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</si>
  <si>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</si>
  <si>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</si>
  <si>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</si>
  <si>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</si>
  <si>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</si>
  <si>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</si>
  <si>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</si>
  <si>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</si>
  <si>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</si>
  <si>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</si>
  <si>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</si>
  <si>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</si>
  <si>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</si>
  <si>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</si>
  <si>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</si>
  <si>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</si>
  <si>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</si>
  <si>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</si>
  <si>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</si>
  <si>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</si>
  <si>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</si>
  <si>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</si>
  <si>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</si>
  <si>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</si>
  <si>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</si>
  <si>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</si>
  <si>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</si>
  <si>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</si>
  <si>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</si>
  <si>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</si>
  <si>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</si>
  <si>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</si>
  <si>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</si>
  <si>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</si>
  <si>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</si>
  <si>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</si>
  <si>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</si>
  <si>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</si>
  <si>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</si>
  <si>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</si>
  <si>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</si>
  <si>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</si>
  <si>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</si>
  <si>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</si>
  <si>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</si>
  <si>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</si>
  <si>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</si>
  <si>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</si>
  <si>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</si>
  <si>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</si>
  <si>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</si>
  <si>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</si>
  <si>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</si>
  <si>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</si>
  <si>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</si>
  <si>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</si>
  <si>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</si>
  <si>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</si>
  <si>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</si>
  <si>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</si>
  <si>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</si>
  <si>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</si>
  <si>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</si>
  <si>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</si>
  <si>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</si>
  <si>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</si>
  <si>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</si>
  <si>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</si>
  <si>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</si>
  <si>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</si>
  <si>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</si>
  <si>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</si>
  <si>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</si>
  <si>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</si>
  <si>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</si>
  <si>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</si>
  <si>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</si>
  <si>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</si>
  <si>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</si>
  <si>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</si>
  <si>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</si>
  <si>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</si>
  <si>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</si>
  <si>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</si>
  <si>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</si>
  <si>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</si>
  <si>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</si>
  <si>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</si>
  <si>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</si>
  <si>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</si>
  <si>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</si>
  <si>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</si>
  <si>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</si>
  <si>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</si>
  <si>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</si>
  <si>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</si>
  <si>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</si>
  <si>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</si>
  <si>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</si>
  <si>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</si>
  <si>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</si>
  <si>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</si>
  <si>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</si>
  <si>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</si>
  <si>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</si>
  <si>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</si>
  <si>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</si>
  <si>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</si>
  <si>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</si>
  <si>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</si>
  <si>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</si>
  <si>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</si>
  <si>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</si>
  <si>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</si>
  <si>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</si>
  <si>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</si>
  <si>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</si>
  <si>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</si>
  <si>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</si>
  <si>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</si>
  <si>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</si>
  <si>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</si>
  <si>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</si>
  <si>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</si>
  <si>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</si>
  <si>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</si>
  <si>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</si>
  <si>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</si>
  <si>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</si>
  <si>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</si>
  <si>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</si>
  <si>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</si>
  <si>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</si>
  <si>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</si>
  <si>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</si>
  <si>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</si>
  <si>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</si>
  <si>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</si>
  <si>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</si>
  <si>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</si>
  <si>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</si>
  <si>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</si>
  <si>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</si>
  <si>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</si>
  <si>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</si>
  <si>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</si>
  <si>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</si>
  <si>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</si>
  <si>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</si>
  <si>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</si>
  <si>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</si>
  <si>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</si>
  <si>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</si>
  <si>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</si>
  <si>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</si>
  <si>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</si>
  <si>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</si>
  <si>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</si>
  <si>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</si>
  <si>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</si>
  <si>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</si>
  <si>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</si>
  <si>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</si>
  <si>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</si>
  <si>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</si>
  <si>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</si>
  <si>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</si>
  <si>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</si>
  <si>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</si>
  <si>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</si>
  <si>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</si>
  <si>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</si>
  <si>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</si>
  <si>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</si>
  <si>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</si>
  <si>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</si>
  <si>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</si>
  <si>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</si>
  <si>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</si>
  <si>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</si>
  <si>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</si>
  <si>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</si>
  <si>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</si>
  <si>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</si>
  <si>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</si>
  <si>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</si>
  <si>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</si>
  <si>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</si>
  <si>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</si>
  <si>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</si>
  <si>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</si>
  <si>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</si>
  <si>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</si>
  <si>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</si>
  <si>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</si>
  <si>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</si>
  <si>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</si>
  <si>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</si>
  <si>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</si>
  <si>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</si>
  <si>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</si>
  <si>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</si>
  <si>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</si>
  <si>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</si>
  <si>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</si>
  <si>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</si>
  <si>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</si>
  <si>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</si>
  <si>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</si>
  <si>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</si>
  <si>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</si>
  <si>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</si>
  <si>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</si>
  <si>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</si>
  <si>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</si>
  <si>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</si>
  <si>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</si>
  <si>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</si>
  <si>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</si>
  <si>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</si>
  <si>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</si>
  <si>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</si>
  <si>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</si>
  <si>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</si>
  <si>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</si>
  <si>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</si>
  <si>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</si>
  <si>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</si>
  <si>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</si>
  <si>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</si>
  <si>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</si>
  <si>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</si>
  <si>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</si>
  <si>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</si>
  <si>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</si>
  <si>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</si>
  <si>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</si>
  <si>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</si>
  <si>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</si>
  <si>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</si>
  <si>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</si>
  <si>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</si>
  <si>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</si>
  <si>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</si>
  <si>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</si>
  <si>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</si>
  <si>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</si>
  <si>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</si>
  <si>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</si>
  <si>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</si>
  <si>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</si>
  <si>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</si>
  <si>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</si>
  <si>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</si>
  <si>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</si>
  <si>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</si>
  <si>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</si>
  <si>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</si>
  <si>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</si>
  <si>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</si>
  <si>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</si>
  <si>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</si>
  <si>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</si>
  <si>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</si>
  <si>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</si>
  <si>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</si>
  <si>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</si>
  <si>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</si>
  <si>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</si>
  <si>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</si>
  <si>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</si>
  <si>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</si>
  <si>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</si>
  <si>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</si>
  <si>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</si>
  <si>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</si>
  <si>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</si>
  <si>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</si>
  <si>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</si>
  <si>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</si>
  <si>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</si>
  <si>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</si>
  <si>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</si>
  <si>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</si>
  <si>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</si>
  <si>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</si>
  <si>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</si>
  <si>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</si>
  <si>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</si>
  <si>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</si>
  <si>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</si>
  <si>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</si>
  <si>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</si>
  <si>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</si>
  <si>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</si>
  <si>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</si>
  <si>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</si>
  <si>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</si>
  <si>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</si>
  <si>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</si>
  <si>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</si>
  <si>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</si>
  <si>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</si>
  <si>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</si>
  <si>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</si>
  <si>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</si>
  <si>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</si>
  <si>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</si>
  <si>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</si>
  <si>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</si>
  <si>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</si>
  <si>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</si>
  <si>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</si>
  <si>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</si>
  <si>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</si>
  <si>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</si>
  <si>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</si>
  <si>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</si>
  <si>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</si>
  <si>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</si>
  <si>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</si>
  <si>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</si>
  <si>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</si>
  <si>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</si>
  <si>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</si>
  <si>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</si>
  <si>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</si>
  <si>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</si>
  <si>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</si>
  <si>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</si>
  <si>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</si>
  <si>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</si>
  <si>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</si>
  <si>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</si>
  <si>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</si>
  <si>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</si>
  <si>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</si>
  <si>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</si>
  <si>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</si>
  <si>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</si>
  <si>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</si>
  <si>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</si>
  <si>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</si>
  <si>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</si>
  <si>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</si>
  <si>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</si>
  <si>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</si>
  <si>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</si>
  <si>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</si>
  <si>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</si>
  <si>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</si>
  <si>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</si>
  <si>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</si>
  <si>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</si>
  <si>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</si>
  <si>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</si>
  <si>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</si>
  <si>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</si>
  <si>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</si>
  <si>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</si>
  <si>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</si>
  <si>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</si>
  <si>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</si>
  <si>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</si>
  <si>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</si>
  <si>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</si>
  <si>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</si>
  <si>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</si>
  <si>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</si>
  <si>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</si>
  <si>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</si>
  <si>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</si>
  <si>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</si>
  <si>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</si>
  <si>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</si>
  <si>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</si>
  <si>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</si>
  <si>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</si>
  <si>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</si>
  <si>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</si>
  <si>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</si>
  <si>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</si>
  <si>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</si>
  <si>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</si>
  <si>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</si>
  <si>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</si>
  <si>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</si>
  <si>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</si>
  <si>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</si>
  <si>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</si>
  <si>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</si>
  <si>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</si>
  <si>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</si>
  <si>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</si>
  <si>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</si>
  <si>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</si>
  <si>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</si>
  <si>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</si>
  <si>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</si>
  <si>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</si>
  <si>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</si>
  <si>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</si>
  <si>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</si>
  <si>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</si>
  <si>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</si>
  <si>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</si>
  <si>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</si>
  <si>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</si>
  <si>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</si>
  <si>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</si>
  <si>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</si>
  <si>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</si>
  <si>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</si>
  <si>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</si>
  <si>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</si>
  <si>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</si>
  <si>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</si>
  <si>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</si>
  <si>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</si>
  <si>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</si>
  <si>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</si>
  <si>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</si>
  <si>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</si>
  <si>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</si>
  <si>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</si>
  <si>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</si>
  <si>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</si>
  <si>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</si>
  <si>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</si>
  <si>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</si>
  <si>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</si>
  <si>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</si>
  <si>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</si>
  <si>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</si>
  <si>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</si>
  <si>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</si>
  <si>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</si>
  <si>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</si>
  <si>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</si>
  <si>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</si>
  <si>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</si>
  <si>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</si>
  <si>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</si>
  <si>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</si>
  <si>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</si>
  <si>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</si>
  <si>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</si>
  <si>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</si>
  <si>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</si>
  <si>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</si>
  <si>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</si>
  <si>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</si>
  <si>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</si>
  <si>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</si>
  <si>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</si>
  <si>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</si>
  <si>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</si>
  <si>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</si>
  <si>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</si>
  <si>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</si>
  <si>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</si>
  <si>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</si>
  <si>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</si>
  <si>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</si>
  <si>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</si>
  <si>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</si>
  <si>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</si>
  <si>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</si>
  <si>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</si>
  <si>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</si>
  <si>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</si>
  <si>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</si>
  <si>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</si>
  <si>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</si>
  <si>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</si>
  <si>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</si>
  <si>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</si>
  <si>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</si>
  <si>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</si>
  <si>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</si>
  <si>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</si>
  <si>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</si>
  <si>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</si>
  <si>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</si>
  <si>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</si>
  <si>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</si>
  <si>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</si>
  <si>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</si>
  <si>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</si>
  <si>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</si>
  <si>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</si>
  <si>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</si>
  <si>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</si>
  <si>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</si>
  <si>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</si>
  <si>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</si>
  <si>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</si>
  <si>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</si>
  <si>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</si>
  <si>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</si>
  <si>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</si>
  <si>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</si>
  <si>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</si>
  <si>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</si>
  <si>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</si>
  <si>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</si>
  <si>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</si>
  <si>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</si>
  <si>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</si>
  <si>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</si>
  <si>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</si>
  <si>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</si>
  <si>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</si>
  <si>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</si>
  <si>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</si>
  <si>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</si>
  <si>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</si>
  <si>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</si>
  <si>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</si>
  <si>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</si>
  <si>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</si>
  <si>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</si>
  <si>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</si>
  <si>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</si>
  <si>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</si>
  <si>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</si>
  <si>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</si>
  <si>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</si>
  <si>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</si>
  <si>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</si>
  <si>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</si>
  <si>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</si>
  <si>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</si>
  <si>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</si>
  <si>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</si>
  <si>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</si>
  <si>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</si>
  <si>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</si>
  <si>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</si>
  <si>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</si>
  <si>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</si>
  <si>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</si>
  <si>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</si>
  <si>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</si>
  <si>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</si>
  <si>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</si>
  <si>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</si>
  <si>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</si>
  <si>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</si>
  <si>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</si>
  <si>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</si>
  <si>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</si>
  <si>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</si>
  <si>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</si>
  <si>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</si>
  <si>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</si>
  <si>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</si>
  <si>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</si>
  <si>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</si>
  <si>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</si>
  <si>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</si>
  <si>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</si>
  <si>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</si>
  <si>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</si>
  <si>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</si>
  <si>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</si>
  <si>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</si>
  <si>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</si>
  <si>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</si>
  <si>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</si>
  <si>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</si>
  <si>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</si>
  <si>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</si>
  <si>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</si>
  <si>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</si>
  <si>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</si>
  <si>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</si>
  <si>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</si>
  <si>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</si>
  <si>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</si>
  <si>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</si>
  <si>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</si>
  <si>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</si>
  <si>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</si>
  <si>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</si>
  <si>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</si>
  <si>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</si>
  <si>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</si>
  <si>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</si>
  <si>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</si>
  <si>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</si>
  <si>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</si>
  <si>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</si>
  <si>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</si>
  <si>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</si>
  <si>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</si>
  <si>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</si>
  <si>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</si>
  <si>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</si>
  <si>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</si>
  <si>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</si>
  <si>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</si>
  <si>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</si>
  <si>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</si>
  <si>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</si>
  <si>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</si>
  <si>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</si>
  <si>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</si>
  <si>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</si>
  <si>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</si>
  <si>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</si>
  <si>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</si>
  <si>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</si>
  <si>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</si>
  <si>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</si>
  <si>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</si>
  <si>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</si>
  <si>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</si>
  <si>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</si>
  <si>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</si>
  <si>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</si>
  <si>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</si>
  <si>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</si>
  <si>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</si>
  <si>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</si>
  <si>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</si>
  <si>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</si>
  <si>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</si>
  <si>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</si>
  <si>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</si>
  <si>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</si>
  <si>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</si>
  <si>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</si>
  <si>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</si>
  <si>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</si>
  <si>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</si>
  <si>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</si>
  <si>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</si>
  <si>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</si>
  <si>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</si>
  <si>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</si>
  <si>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</si>
  <si>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</si>
  <si>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</si>
  <si>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</si>
  <si>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</si>
  <si>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</si>
  <si>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</si>
  <si>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</si>
  <si>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</si>
  <si>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</si>
  <si>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</si>
  <si>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</si>
  <si>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</si>
  <si>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</si>
  <si>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</si>
  <si>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</si>
  <si>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</si>
  <si>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</si>
  <si>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</si>
  <si>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</si>
  <si>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</si>
  <si>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</si>
  <si>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</si>
  <si>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</si>
  <si>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</si>
  <si>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</si>
  <si>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</si>
  <si>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</si>
  <si>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</si>
  <si>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</si>
  <si>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</si>
  <si>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</si>
  <si>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</si>
  <si>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</si>
  <si>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</si>
  <si>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</si>
  <si>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</si>
  <si>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</si>
  <si>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</si>
  <si>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</si>
  <si>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</si>
  <si>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</si>
  <si>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</si>
  <si>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</si>
  <si>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</si>
  <si>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</si>
  <si>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</si>
  <si>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</si>
  <si>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</si>
  <si>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</si>
  <si>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</si>
  <si>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</si>
  <si>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</si>
  <si>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</si>
  <si>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</si>
  <si>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</si>
  <si>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</si>
  <si>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</si>
  <si>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</si>
  <si>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</si>
  <si>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</si>
  <si>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</si>
  <si>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</si>
  <si>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</si>
  <si>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</si>
  <si>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</si>
  <si>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</si>
  <si>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</si>
  <si>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</si>
  <si>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</si>
  <si>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</si>
  <si>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</si>
  <si>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</si>
  <si>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</si>
  <si>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</si>
  <si>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</si>
  <si>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</si>
  <si>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</si>
  <si>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</si>
  <si>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</si>
  <si>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</si>
  <si>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</si>
  <si>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</si>
  <si>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</si>
  <si>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</si>
  <si>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</si>
  <si>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</si>
  <si>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</si>
  <si>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</si>
  <si>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</si>
  <si>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</si>
  <si>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</si>
  <si>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</si>
  <si>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</si>
  <si>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</si>
  <si>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</si>
  <si>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</si>
  <si>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</si>
  <si>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</si>
  <si>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</si>
  <si>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</si>
  <si>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</si>
  <si>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</si>
  <si>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</si>
  <si>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</si>
  <si>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</si>
  <si>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</si>
  <si>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</si>
  <si>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</si>
  <si>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</si>
  <si>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</si>
  <si>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</si>
  <si>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</si>
  <si>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</si>
  <si>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</si>
  <si>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</si>
  <si>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</si>
  <si>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</si>
  <si>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</si>
  <si>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</si>
  <si>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</si>
  <si>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</si>
  <si>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</si>
  <si>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</si>
  <si>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</si>
  <si>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</si>
  <si>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</si>
  <si>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</si>
  <si>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</si>
  <si>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</si>
  <si>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</si>
  <si>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</si>
  <si>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</si>
  <si>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</si>
  <si>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</si>
  <si>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</si>
  <si>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</si>
  <si>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</si>
  <si>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</si>
  <si>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</si>
  <si>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</si>
  <si>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</si>
  <si>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</si>
  <si>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</si>
  <si>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</si>
  <si>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</si>
  <si>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</si>
  <si>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</si>
  <si>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</si>
  <si>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</si>
  <si>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</si>
  <si>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</si>
  <si>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</si>
  <si>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</si>
  <si>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</si>
  <si>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</si>
  <si>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</si>
  <si>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</si>
  <si>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</si>
  <si>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</si>
  <si>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</si>
  <si>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</si>
  <si>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</si>
  <si>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</si>
  <si>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</si>
  <si>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</si>
  <si>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</si>
  <si>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</si>
  <si>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</si>
  <si>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</si>
  <si>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</si>
  <si>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</si>
  <si>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</si>
  <si>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</si>
  <si>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</si>
  <si>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</si>
  <si>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</si>
  <si>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</si>
  <si>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</si>
  <si>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</si>
  <si>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</si>
  <si>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</si>
  <si>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</si>
  <si>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</si>
  <si>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</si>
  <si>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</si>
  <si>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</si>
  <si>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</si>
  <si>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</si>
  <si>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</si>
  <si>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</si>
  <si>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</si>
  <si>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</si>
  <si>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</si>
  <si>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</si>
  <si>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</si>
  <si>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</si>
  <si>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</si>
  <si>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</si>
  <si>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</si>
  <si>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</si>
  <si>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</si>
  <si>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</si>
  <si>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</si>
  <si>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</si>
  <si>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</si>
  <si>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</si>
  <si>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</si>
  <si>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</si>
  <si>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</si>
  <si>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</si>
  <si>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</si>
  <si>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</si>
  <si>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</si>
  <si>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</si>
  <si>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</si>
  <si>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</si>
  <si>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</si>
  <si>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</si>
  <si>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</si>
  <si>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</si>
  <si>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</si>
  <si>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</si>
  <si>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</si>
  <si>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</si>
  <si>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</si>
  <si>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</si>
  <si>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</si>
  <si>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</si>
  <si>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</si>
  <si>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</si>
  <si>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</si>
  <si>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</si>
  <si>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</si>
  <si>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</si>
  <si>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</si>
  <si>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</si>
  <si>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</si>
  <si>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</si>
  <si>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</si>
  <si>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</si>
  <si>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</si>
  <si>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</si>
  <si>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</si>
  <si>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</si>
  <si>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</si>
  <si>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</si>
  <si>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</si>
  <si>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</si>
  <si>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</si>
  <si>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</si>
  <si>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</si>
  <si>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</si>
  <si>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</si>
  <si>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</si>
  <si>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</si>
  <si>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</si>
  <si>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</si>
  <si>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</si>
  <si>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</si>
  <si>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</si>
  <si>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</si>
  <si>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</si>
  <si>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</si>
  <si>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</si>
  <si>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</si>
  <si>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</si>
  <si>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</si>
  <si>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</si>
  <si>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</si>
  <si>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</si>
  <si>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</si>
  <si>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</si>
  <si>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</si>
  <si>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</si>
  <si>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</si>
  <si>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</si>
  <si>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</si>
  <si>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</si>
  <si>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</si>
  <si>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</si>
  <si>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</si>
  <si>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</si>
  <si>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</si>
  <si>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</si>
  <si>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</si>
  <si>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</si>
  <si>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</si>
  <si>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</si>
  <si>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</si>
  <si>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</si>
  <si>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</si>
  <si>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</si>
  <si>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</si>
  <si>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</si>
  <si>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</si>
  <si>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</si>
  <si>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</si>
  <si>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</si>
  <si>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</si>
  <si>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</si>
  <si>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</si>
  <si>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</si>
  <si>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</si>
  <si>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</si>
  <si>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</si>
  <si>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</si>
  <si>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</si>
  <si>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</si>
  <si>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</si>
  <si>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</si>
  <si>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</si>
  <si>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</si>
  <si>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</si>
  <si>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</si>
  <si>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</si>
  <si>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</si>
  <si>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</si>
  <si>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</si>
  <si>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</si>
  <si>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</si>
  <si>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</si>
  <si>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</si>
  <si>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</si>
  <si>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</si>
  <si>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</si>
  <si>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</si>
  <si>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</si>
  <si>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</si>
  <si>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</si>
  <si>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</si>
  <si>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</si>
  <si>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</si>
  <si>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</si>
  <si>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</si>
  <si>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</si>
  <si>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</si>
  <si>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</si>
  <si>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</si>
  <si>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</si>
  <si>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</si>
  <si>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</si>
  <si>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</si>
  <si>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</si>
  <si>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</si>
  <si>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</si>
  <si>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</si>
  <si>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</si>
  <si>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</si>
  <si>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</si>
  <si>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</si>
  <si>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</si>
  <si>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</si>
  <si>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</si>
  <si>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</si>
  <si>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</si>
  <si>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</si>
  <si>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</si>
  <si>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</si>
  <si>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</si>
  <si>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</si>
  <si>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</si>
  <si>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</si>
  <si>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</si>
  <si>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</si>
  <si>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</si>
  <si>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</si>
  <si>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</si>
  <si>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</si>
  <si>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</si>
  <si>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</si>
  <si>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</si>
  <si>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</si>
  <si>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</si>
  <si>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</si>
  <si>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</si>
  <si>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</si>
  <si>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</si>
  <si>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</si>
  <si>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</si>
  <si>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</si>
  <si>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</si>
  <si>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</si>
  <si>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</si>
  <si>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</si>
  <si>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</si>
  <si>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</si>
  <si>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</si>
  <si>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</si>
  <si>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</si>
  <si>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</si>
  <si>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</si>
  <si>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</si>
  <si>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</si>
  <si>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</si>
  <si>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</si>
  <si>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</si>
  <si>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</si>
  <si>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</si>
  <si>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</si>
  <si>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</si>
  <si>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</si>
  <si>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</si>
  <si>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</si>
  <si>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</si>
  <si>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</si>
  <si>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</si>
  <si>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</si>
  <si>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</si>
  <si>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</si>
  <si>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</si>
  <si>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</si>
  <si>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</si>
  <si>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</si>
  <si>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</si>
  <si>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</si>
  <si>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</si>
  <si>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</si>
  <si>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</si>
  <si>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</si>
  <si>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</si>
  <si>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</si>
  <si>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</si>
  <si>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</si>
  <si>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</si>
  <si>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</si>
  <si>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</si>
  <si>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</si>
  <si>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</si>
  <si>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</si>
  <si>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</si>
  <si>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</si>
  <si>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</si>
  <si>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</si>
  <si>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</si>
  <si>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</si>
  <si>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</si>
  <si>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</si>
  <si>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</si>
  <si>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</si>
  <si>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</si>
  <si>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</si>
  <si>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</si>
  <si>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</si>
  <si>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</si>
  <si>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</si>
  <si>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</si>
  <si>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</si>
  <si>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</si>
  <si>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</si>
  <si>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</si>
  <si>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</si>
  <si>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</si>
  <si>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</si>
  <si>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</si>
  <si>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</si>
  <si>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</si>
  <si>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</si>
  <si>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</si>
  <si>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</si>
  <si>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</si>
  <si>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</si>
  <si>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</si>
  <si>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</si>
  <si>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</si>
  <si>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</si>
  <si>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</si>
  <si>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</si>
  <si>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</si>
  <si>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</si>
  <si>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</si>
  <si>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</si>
  <si>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</si>
  <si>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</si>
  <si>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</si>
  <si>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</si>
  <si>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</si>
  <si>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</si>
  <si>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</si>
  <si>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</si>
  <si>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</si>
  <si>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</si>
  <si>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</si>
  <si>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</si>
  <si>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</si>
  <si>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</si>
  <si>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</si>
  <si>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</si>
  <si>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</si>
  <si>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</si>
  <si>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</si>
  <si>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</si>
  <si>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</si>
  <si>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</si>
  <si>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</si>
  <si>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</si>
  <si>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</si>
  <si>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</si>
  <si>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</si>
  <si>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</si>
  <si>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</si>
  <si>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</si>
  <si>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</si>
  <si>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</si>
  <si>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</si>
  <si>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</si>
  <si>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</si>
  <si>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</si>
  <si>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</si>
  <si>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</si>
  <si>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</si>
  <si>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</si>
  <si>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</si>
  <si>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</si>
  <si>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</si>
  <si>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</si>
  <si>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</si>
  <si>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</si>
  <si>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</si>
  <si>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</si>
  <si>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</si>
  <si>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</si>
  <si>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</si>
  <si>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</si>
  <si>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</si>
  <si>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</si>
  <si>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</si>
  <si>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</si>
  <si>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</si>
  <si>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</si>
  <si>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</si>
  <si>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</si>
  <si>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</si>
  <si>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</si>
  <si>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</si>
  <si>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</si>
  <si>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</si>
  <si>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</si>
  <si>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</si>
  <si>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</si>
  <si>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</si>
  <si>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</si>
  <si>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</si>
  <si>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</si>
  <si>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</si>
  <si>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</si>
  <si>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</si>
  <si>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</si>
  <si>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</si>
  <si>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</si>
  <si>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</si>
  <si>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</si>
  <si>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</si>
  <si>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</si>
  <si>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</si>
  <si>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</si>
  <si>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</si>
  <si>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</si>
  <si>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</si>
  <si>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</si>
  <si>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</si>
  <si>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</si>
  <si>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</si>
  <si>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</si>
  <si>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</si>
  <si>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</si>
  <si>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</si>
  <si>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</si>
  <si>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</si>
  <si>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</si>
  <si>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</si>
  <si>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</si>
  <si>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</si>
  <si>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</si>
  <si>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</si>
  <si>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</si>
  <si>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</si>
  <si>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</si>
  <si>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</si>
  <si>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</si>
  <si>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</si>
  <si>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</si>
  <si>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</si>
  <si>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</si>
  <si>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</si>
  <si>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</si>
  <si>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</si>
  <si>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</si>
  <si>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</si>
  <si>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</si>
  <si>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</si>
  <si>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</si>
  <si>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</si>
  <si>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</si>
  <si>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</si>
  <si>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</si>
  <si>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</si>
  <si>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</si>
  <si>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</si>
  <si>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</si>
  <si>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</si>
  <si>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</si>
  <si>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</si>
  <si>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</si>
  <si>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</si>
  <si>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</si>
  <si>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</si>
  <si>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</si>
  <si>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</si>
  <si>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</si>
  <si>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</si>
  <si>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</si>
  <si>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</si>
  <si>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</si>
  <si>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</si>
  <si>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</si>
  <si>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</si>
  <si>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</si>
  <si>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</si>
  <si>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</si>
  <si>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</si>
  <si>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</si>
  <si>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</si>
  <si>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</si>
  <si>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</si>
  <si>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</si>
  <si>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</si>
  <si>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</si>
  <si>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</si>
  <si>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</si>
  <si>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</si>
  <si>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</si>
  <si>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</si>
  <si>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</si>
  <si>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</si>
  <si>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</si>
  <si>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</si>
  <si>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</si>
  <si>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</si>
  <si>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</si>
  <si>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</si>
  <si>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</si>
  <si>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</si>
  <si>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</si>
  <si>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</si>
  <si>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</si>
  <si>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</si>
  <si>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</si>
  <si>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</si>
  <si>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</si>
  <si>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</si>
  <si>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</si>
  <si>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</si>
  <si>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</si>
  <si>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</si>
  <si>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</si>
  <si>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</si>
  <si>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</si>
  <si>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</si>
  <si>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</si>
  <si>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</si>
  <si>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</si>
  <si>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</si>
  <si>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</si>
  <si>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</si>
  <si>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</si>
  <si>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</si>
  <si>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</si>
  <si>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</si>
  <si>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</si>
  <si>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</si>
  <si>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</si>
  <si>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</si>
  <si>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</si>
  <si>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</si>
  <si>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</si>
  <si>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</si>
  <si>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</si>
  <si>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</si>
  <si>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</si>
  <si>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</si>
  <si>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</si>
  <si>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</si>
  <si>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</si>
  <si>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</si>
  <si>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</si>
  <si>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</si>
  <si>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</si>
  <si>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</si>
  <si>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</si>
  <si>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</si>
  <si>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</si>
  <si>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</si>
  <si>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</si>
  <si>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</si>
  <si>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</si>
  <si>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</si>
  <si>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</si>
  <si>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</si>
  <si>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</si>
  <si>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</si>
  <si>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</si>
  <si>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</si>
  <si>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</si>
  <si>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</si>
  <si>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</si>
  <si>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</si>
  <si>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</si>
  <si>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</si>
  <si>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</si>
  <si>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</si>
  <si>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</si>
  <si>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</si>
  <si>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</si>
  <si>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</si>
  <si>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</si>
  <si>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</si>
  <si>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</si>
  <si>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</si>
  <si>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</si>
  <si>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</si>
  <si>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</si>
  <si>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</si>
  <si>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</si>
  <si>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</si>
  <si>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</si>
  <si>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</si>
  <si>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</si>
  <si>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</si>
  <si>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</si>
  <si>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</si>
  <si>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</si>
  <si>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</si>
  <si>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</si>
  <si>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</si>
  <si>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</si>
  <si>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</si>
  <si>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</si>
  <si>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</si>
  <si>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</si>
  <si>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</si>
  <si>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</si>
  <si>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</si>
  <si>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</si>
  <si>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</si>
  <si>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</si>
  <si>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</si>
  <si>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</si>
  <si>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</si>
  <si>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</si>
  <si>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</si>
  <si>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</si>
  <si>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</si>
  <si>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</si>
  <si>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</si>
  <si>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</si>
  <si>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</si>
  <si>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</si>
  <si>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</si>
  <si>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</si>
  <si>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</si>
  <si>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</si>
  <si>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</si>
  <si>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</si>
  <si>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</si>
  <si>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</si>
  <si>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</si>
  <si>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</si>
  <si>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</si>
  <si>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</si>
  <si>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</si>
  <si>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</si>
  <si>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</si>
  <si>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</si>
  <si>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</si>
  <si>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</si>
  <si>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</si>
  <si>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</si>
  <si>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</si>
  <si>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</si>
  <si>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</si>
  <si>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</si>
  <si>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</si>
  <si>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</si>
  <si>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</si>
  <si>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</si>
  <si>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</si>
  <si>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</si>
  <si>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</si>
  <si>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</si>
  <si>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</si>
  <si>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</si>
  <si>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</si>
  <si>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</si>
  <si>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</si>
  <si>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</si>
  <si>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</si>
  <si>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</si>
  <si>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</si>
  <si>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</si>
  <si>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</si>
  <si>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</si>
  <si>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</si>
  <si>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</si>
  <si>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</si>
  <si>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</si>
  <si>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</si>
  <si>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</si>
  <si>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</si>
  <si>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</si>
  <si>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</si>
  <si>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</si>
  <si>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</si>
  <si>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</si>
  <si>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</si>
  <si>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</si>
  <si>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</si>
  <si>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</si>
  <si>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</si>
  <si>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</si>
  <si>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</si>
  <si>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</si>
  <si>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</si>
  <si>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</si>
  <si>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</si>
  <si>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</si>
  <si>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</si>
  <si>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</si>
  <si>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</si>
  <si>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</si>
  <si>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</si>
  <si>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</si>
  <si>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</si>
  <si>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</si>
  <si>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</si>
  <si>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</si>
  <si>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</si>
  <si>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</si>
  <si>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</si>
  <si>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</si>
  <si>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</si>
  <si>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</si>
  <si>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</si>
  <si>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</si>
  <si>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</si>
  <si>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</si>
  <si>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</si>
  <si>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</si>
  <si>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</si>
  <si>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</si>
  <si>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</si>
  <si>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</si>
  <si>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</si>
  <si>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</si>
  <si>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</si>
  <si>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</si>
  <si>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</si>
  <si>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</si>
  <si>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</si>
  <si>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</si>
  <si>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</si>
  <si>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</si>
  <si>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</si>
  <si>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</si>
  <si>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</si>
  <si>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</si>
  <si>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</si>
  <si>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</si>
  <si>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</si>
  <si>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</si>
  <si>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</si>
  <si>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</si>
  <si>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</si>
  <si>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</si>
  <si>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</si>
  <si>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</si>
  <si>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</si>
  <si>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</si>
  <si>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</si>
  <si>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</si>
  <si>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</si>
  <si>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</si>
  <si>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</si>
  <si>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</si>
  <si>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</si>
  <si>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</si>
  <si>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</si>
  <si>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</si>
  <si>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</si>
  <si>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</si>
  <si>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</si>
  <si>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</si>
  <si>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</si>
  <si>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</si>
  <si>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</si>
  <si>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</si>
  <si>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</si>
  <si>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</si>
  <si>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</si>
  <si>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</si>
  <si>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</si>
  <si>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</si>
  <si>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</si>
  <si>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</si>
  <si>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</si>
  <si>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</si>
  <si>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</si>
  <si>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</si>
  <si>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</si>
  <si>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</si>
  <si>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</si>
  <si>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</si>
  <si>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</si>
  <si>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</si>
  <si>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</si>
  <si>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</si>
  <si>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</si>
  <si>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</si>
  <si>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</si>
  <si>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</si>
  <si>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</si>
  <si>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</si>
  <si>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</si>
  <si>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</si>
  <si>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</si>
  <si>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</si>
  <si>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</si>
  <si>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</si>
  <si>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</si>
  <si>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</si>
  <si>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</si>
  <si>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</si>
  <si>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</si>
  <si>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</si>
  <si>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</si>
  <si>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</si>
  <si>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</si>
  <si>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</si>
  <si>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</si>
  <si>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</si>
  <si>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</si>
  <si>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</si>
  <si>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</si>
  <si>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</si>
  <si>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</si>
  <si>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</si>
  <si>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</si>
  <si>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</si>
  <si>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</si>
  <si>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</si>
  <si>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</si>
  <si>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</si>
  <si>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</si>
  <si>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</si>
  <si>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</si>
  <si>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</si>
  <si>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</si>
  <si>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</si>
  <si>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</si>
  <si>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</si>
  <si>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</si>
  <si>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</si>
  <si>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</si>
  <si>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</si>
  <si>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</si>
  <si>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</si>
  <si>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</si>
  <si>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</si>
  <si>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</si>
  <si>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</si>
  <si>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</si>
  <si>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</si>
  <si>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</si>
  <si>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</si>
  <si>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</si>
  <si>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</si>
  <si>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</si>
  <si>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</si>
  <si>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</si>
  <si>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</si>
  <si>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</si>
  <si>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</si>
  <si>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</si>
  <si>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</si>
  <si>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</si>
  <si>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</si>
  <si>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</si>
  <si>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</si>
  <si>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</si>
  <si>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</si>
  <si>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</si>
  <si>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</si>
  <si>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</si>
  <si>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</si>
  <si>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</si>
  <si>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</si>
  <si>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</si>
  <si>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</si>
  <si>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</si>
  <si>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</si>
  <si>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</si>
  <si>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</si>
  <si>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</si>
  <si>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</si>
  <si>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</si>
  <si>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</si>
  <si>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</si>
  <si>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</si>
  <si>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</si>
  <si>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</si>
  <si>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</si>
  <si>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</si>
  <si>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</si>
  <si>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</si>
  <si>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</si>
  <si>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</si>
  <si>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</si>
  <si>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</si>
  <si>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</si>
  <si>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</si>
  <si>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</si>
  <si>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</si>
  <si>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</si>
  <si>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</si>
  <si>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</si>
  <si>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</si>
  <si>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</si>
  <si>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</si>
  <si>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</si>
  <si>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</si>
  <si>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</si>
  <si>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</si>
  <si>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</si>
  <si>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</si>
  <si>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</si>
  <si>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</si>
  <si>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</si>
  <si>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</si>
  <si>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</si>
  <si>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</si>
  <si>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</si>
  <si>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</si>
  <si>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</si>
  <si>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</si>
  <si>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</si>
  <si>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</si>
  <si>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</si>
  <si>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</si>
  <si>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</si>
  <si>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</si>
  <si>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</si>
  <si>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</si>
  <si>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</si>
  <si>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</si>
  <si>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</si>
  <si>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</si>
  <si>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</si>
  <si>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</si>
  <si>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</si>
  <si>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</si>
  <si>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</si>
  <si>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</si>
  <si>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</si>
  <si>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</si>
  <si>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</si>
  <si>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</si>
  <si>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</si>
  <si>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</si>
  <si>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</si>
  <si>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</si>
  <si>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</si>
  <si>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</si>
  <si>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</si>
  <si>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</si>
  <si>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</si>
  <si>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</si>
  <si>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</si>
  <si>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</si>
  <si>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</si>
  <si>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</si>
  <si>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</si>
  <si>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</si>
  <si>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</si>
  <si>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</si>
  <si>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</si>
  <si>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</si>
  <si>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</si>
  <si>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</si>
  <si>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</si>
  <si>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</si>
  <si>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</si>
  <si>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</si>
  <si>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</si>
  <si>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</si>
  <si>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</si>
  <si>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</si>
  <si>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</si>
  <si>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</si>
  <si>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</si>
  <si>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</si>
  <si>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</si>
  <si>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</si>
  <si>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</si>
  <si>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</si>
  <si>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</si>
  <si>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</si>
  <si>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</si>
  <si>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</si>
  <si>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</si>
  <si>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</si>
  <si>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</si>
  <si>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</si>
  <si>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</si>
  <si>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</si>
  <si>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</si>
  <si>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</si>
  <si>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</si>
  <si>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</si>
  <si>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</si>
  <si>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</si>
  <si>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</si>
  <si>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</si>
  <si>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</si>
  <si>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</si>
  <si>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</si>
  <si>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</si>
  <si>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</si>
  <si>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</si>
  <si>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</si>
  <si>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</si>
  <si>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</si>
  <si>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</si>
  <si>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</si>
  <si>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</si>
  <si>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</si>
  <si>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</si>
  <si>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</si>
  <si>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</si>
  <si>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</si>
  <si>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</si>
  <si>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</si>
  <si>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</si>
  <si>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</si>
  <si>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</si>
  <si>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</si>
  <si>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</si>
  <si>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</si>
  <si>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</si>
  <si>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</si>
  <si>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</si>
  <si>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</si>
  <si>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</si>
  <si>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</si>
  <si>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</si>
  <si>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</si>
  <si>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</si>
  <si>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</si>
  <si>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</si>
  <si>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</si>
  <si>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</si>
  <si>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</si>
  <si>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</si>
  <si>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</si>
  <si>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</si>
  <si>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</si>
  <si>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</si>
  <si>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</si>
  <si>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</si>
  <si>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</si>
  <si>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</si>
  <si>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</si>
  <si>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</si>
  <si>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</si>
  <si>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</si>
  <si>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</si>
  <si>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</si>
  <si>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</si>
  <si>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</si>
  <si>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</si>
  <si>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</si>
  <si>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</si>
  <si>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</si>
  <si>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</si>
  <si>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</si>
  <si>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</si>
  <si>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</si>
  <si>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</si>
  <si>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</si>
  <si>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</si>
  <si>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</si>
  <si>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</si>
  <si>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</si>
  <si>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</si>
  <si>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</si>
  <si>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</si>
  <si>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</si>
  <si>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</si>
  <si>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</si>
  <si>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</si>
  <si>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</si>
  <si>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</si>
  <si>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</si>
  <si>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</si>
  <si>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</si>
  <si>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</si>
  <si>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</si>
  <si>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</si>
  <si>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</si>
  <si>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</si>
  <si>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</si>
  <si>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</si>
  <si>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</si>
  <si>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</si>
  <si>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</si>
  <si>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</si>
  <si>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</si>
  <si>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</si>
  <si>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</si>
  <si>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</si>
  <si>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</si>
  <si>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</si>
  <si>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</si>
  <si>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</si>
  <si>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</si>
  <si>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</si>
  <si>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</si>
  <si>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</si>
  <si>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</si>
  <si>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</si>
  <si>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</si>
  <si>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</si>
  <si>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</si>
  <si>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</si>
  <si>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</si>
  <si>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</si>
  <si>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</si>
  <si>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</si>
  <si>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</si>
  <si>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</si>
  <si>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</si>
  <si>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</si>
  <si>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</si>
  <si>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</si>
  <si>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</si>
  <si>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</si>
  <si>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</si>
  <si>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</si>
  <si>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</si>
  <si>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</si>
  <si>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</si>
  <si>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</si>
  <si>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</si>
  <si>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</si>
  <si>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</si>
  <si>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</si>
  <si>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</si>
  <si>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</si>
  <si>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</si>
  <si>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</si>
  <si>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</si>
  <si>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</si>
  <si>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</si>
  <si>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</si>
  <si>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</si>
  <si>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</si>
  <si>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</si>
  <si>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</si>
  <si>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</si>
  <si>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</si>
  <si>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</si>
  <si>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</si>
  <si>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</si>
  <si>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</si>
  <si>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</si>
  <si>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</si>
  <si>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</si>
  <si>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</si>
  <si>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</si>
  <si>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</si>
  <si>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</si>
  <si>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</si>
  <si>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</si>
  <si>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</si>
  <si>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</si>
  <si>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</si>
  <si>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</si>
  <si>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</si>
  <si>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</si>
  <si>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</si>
  <si>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</si>
  <si>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</si>
  <si>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</si>
  <si>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</si>
  <si>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</si>
  <si>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</si>
  <si>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</si>
  <si>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</si>
  <si>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</si>
  <si>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</si>
  <si>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</si>
  <si>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</si>
  <si>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</si>
  <si>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</si>
  <si>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</si>
  <si>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</si>
  <si>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</si>
  <si>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</si>
  <si>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</si>
  <si>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</si>
  <si>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</si>
  <si>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</si>
  <si>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</si>
  <si>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</si>
  <si>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</si>
  <si>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</si>
  <si>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</si>
  <si>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</si>
  <si>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</si>
  <si>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</si>
  <si>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</si>
  <si>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</si>
  <si>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</si>
  <si>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</si>
  <si>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</si>
  <si>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</si>
  <si>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</si>
  <si>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</si>
  <si>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</si>
  <si>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</si>
  <si>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</si>
  <si>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</si>
  <si>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</si>
  <si>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</si>
  <si>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</si>
  <si>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</si>
  <si>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</si>
  <si>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</si>
  <si>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</si>
  <si>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</si>
  <si>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</si>
  <si>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</si>
  <si>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</si>
  <si>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</si>
  <si>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</si>
  <si>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</si>
  <si>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</si>
  <si>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</si>
  <si>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</si>
  <si>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</si>
  <si>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</si>
  <si>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</si>
  <si>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</si>
  <si>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</si>
  <si>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</si>
  <si>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</si>
  <si>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</si>
  <si>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</si>
  <si>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</si>
  <si>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</si>
  <si>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</si>
  <si>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</si>
  <si>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</si>
  <si>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</si>
  <si>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</si>
  <si>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</si>
  <si>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</si>
  <si>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</si>
  <si>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</si>
  <si>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</si>
  <si>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</si>
  <si>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</si>
  <si>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</si>
  <si>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</si>
  <si>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</si>
  <si>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</si>
  <si>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</si>
  <si>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</si>
  <si>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</si>
  <si>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</si>
  <si>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</si>
  <si>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</si>
  <si>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</si>
  <si>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</si>
  <si>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</si>
  <si>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</si>
  <si>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</si>
  <si>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</si>
  <si>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</si>
  <si>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</si>
  <si>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</si>
  <si>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</si>
  <si>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</si>
  <si>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</si>
  <si>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</si>
  <si>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</si>
  <si>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</si>
  <si>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</si>
  <si>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</si>
  <si>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</si>
  <si>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</si>
  <si>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</si>
  <si>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</si>
  <si>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</si>
  <si>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</si>
  <si>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</si>
  <si>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</si>
  <si>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</si>
  <si>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</si>
  <si>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</si>
  <si>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</si>
  <si>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</si>
  <si>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</si>
  <si>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</si>
  <si>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</si>
  <si>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</si>
  <si>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</si>
  <si>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</si>
  <si>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</si>
  <si>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</si>
  <si>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</si>
  <si>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</si>
  <si>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</si>
  <si>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</si>
  <si>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</si>
  <si>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</si>
  <si>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</si>
  <si>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</si>
  <si>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</si>
  <si>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</si>
  <si>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</si>
  <si>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</si>
  <si>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</si>
  <si>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</si>
  <si>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</si>
  <si>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</si>
  <si>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</si>
  <si>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</si>
  <si>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</si>
  <si>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</si>
  <si>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</si>
  <si>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</si>
  <si>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</si>
  <si>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</si>
  <si>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</si>
  <si>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</si>
  <si>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</si>
  <si>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</si>
  <si>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</si>
  <si>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</si>
  <si>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</si>
  <si>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</si>
  <si>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</si>
  <si>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</si>
  <si>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</si>
  <si>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</si>
  <si>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</si>
  <si>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</si>
  <si>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</si>
  <si>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</si>
  <si>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</si>
  <si>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</si>
  <si>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</si>
  <si>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</si>
  <si>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</si>
  <si>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</si>
  <si>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</si>
  <si>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</si>
  <si>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</si>
  <si>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</si>
  <si>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</si>
  <si>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</si>
  <si>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</si>
  <si>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</si>
  <si>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</si>
  <si>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</si>
  <si>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</si>
  <si>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</si>
  <si>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</si>
  <si>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</si>
  <si>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</si>
  <si>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</si>
  <si>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</si>
  <si>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</si>
  <si>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</si>
  <si>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</si>
  <si>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</si>
  <si>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</si>
  <si>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</si>
  <si>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</si>
  <si>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</si>
  <si>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</si>
  <si>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</si>
  <si>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</si>
  <si>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</si>
  <si>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</si>
  <si>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</si>
  <si>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</si>
  <si>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</si>
  <si>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</si>
  <si>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</si>
  <si>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</si>
  <si>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</si>
  <si>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</si>
  <si>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</si>
  <si>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</si>
  <si>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</si>
  <si>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</si>
  <si>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</si>
  <si>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</si>
  <si>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</si>
  <si>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</si>
  <si>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</si>
  <si>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</si>
  <si>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</si>
  <si>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</si>
  <si>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</si>
  <si>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</si>
  <si>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</si>
  <si>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</si>
  <si>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</si>
  <si>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</si>
  <si>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</si>
  <si>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</si>
  <si>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</si>
  <si>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</si>
  <si>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</si>
  <si>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</si>
  <si>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</si>
  <si>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</si>
  <si>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</si>
  <si>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</si>
  <si>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</si>
  <si>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</si>
  <si>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</si>
  <si>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</si>
  <si>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</si>
  <si>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</si>
  <si>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</si>
  <si>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</si>
  <si>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</si>
  <si>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</si>
  <si>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</si>
  <si>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</si>
  <si>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</si>
  <si>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</si>
  <si>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</si>
  <si>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</si>
  <si>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</si>
  <si>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</si>
  <si>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</si>
  <si>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</si>
  <si>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</si>
  <si>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</si>
  <si>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</si>
  <si>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</si>
  <si>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</si>
  <si>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</si>
  <si>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</si>
  <si>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</si>
  <si>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</si>
  <si>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</si>
  <si>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</si>
  <si>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</si>
  <si>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</si>
  <si>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</si>
  <si>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</si>
  <si>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</si>
  <si>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</si>
  <si>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</si>
  <si>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</si>
  <si>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</si>
  <si>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</si>
  <si>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</si>
  <si>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</si>
  <si>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</si>
  <si>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</si>
  <si>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</si>
  <si>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</si>
  <si>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</si>
  <si>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</si>
  <si>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</si>
  <si>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</si>
  <si>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</si>
  <si>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</si>
  <si>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</si>
  <si>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</si>
  <si>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</si>
  <si>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</si>
  <si>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</si>
  <si>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</si>
  <si>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</si>
  <si>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</si>
  <si>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</si>
  <si>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</si>
  <si>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</si>
  <si>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</si>
  <si>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</si>
  <si>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</si>
  <si>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</si>
  <si>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</si>
  <si>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</si>
  <si>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</si>
  <si>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</si>
  <si>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</si>
  <si>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</si>
  <si>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</si>
  <si>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</si>
  <si>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</si>
  <si>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</si>
  <si>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</si>
  <si>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</si>
  <si>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</si>
  <si>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</si>
  <si>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</si>
  <si>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</si>
  <si>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</si>
  <si>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</si>
  <si>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</si>
  <si>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</si>
  <si>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</si>
  <si>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</si>
  <si>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</si>
  <si>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</si>
  <si>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</si>
  <si>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</si>
  <si>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</si>
  <si>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</si>
  <si>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</si>
  <si>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</si>
  <si>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</si>
  <si>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</si>
  <si>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</si>
  <si>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</si>
  <si>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</si>
  <si>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</si>
  <si>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</si>
  <si>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</si>
  <si>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</si>
  <si>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</si>
  <si>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</si>
  <si>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</si>
  <si>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</si>
  <si>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</si>
  <si>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</si>
  <si>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</si>
  <si>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</si>
  <si>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</si>
  <si>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</si>
  <si>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</si>
  <si>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</si>
  <si>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</si>
  <si>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</si>
  <si>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</si>
  <si>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</si>
  <si>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</si>
  <si>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</si>
  <si>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</si>
  <si>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</si>
  <si>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</si>
  <si>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</si>
  <si>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</si>
  <si>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</si>
  <si>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</si>
  <si>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</si>
  <si>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</si>
  <si>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</si>
  <si>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</si>
  <si>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</si>
  <si>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</si>
  <si>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</si>
  <si>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</si>
  <si>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</si>
  <si>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</si>
  <si>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</si>
  <si>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</si>
  <si>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</si>
  <si>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</si>
  <si>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</si>
  <si>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</si>
  <si>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</si>
  <si>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</si>
  <si>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</si>
  <si>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</si>
  <si>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</si>
  <si>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</si>
  <si>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</si>
  <si>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</si>
  <si>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</si>
  <si>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</si>
  <si>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</si>
  <si>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</si>
  <si>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</si>
  <si>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</si>
  <si>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</si>
  <si>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</si>
  <si>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</si>
  <si>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</si>
  <si>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</si>
  <si>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</si>
  <si>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</si>
  <si>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</si>
  <si>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</si>
  <si>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</si>
  <si>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</si>
  <si>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</si>
  <si>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</si>
  <si>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</si>
  <si>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</si>
  <si>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</si>
  <si>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</si>
  <si>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</si>
  <si>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</si>
  <si>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</si>
  <si>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</si>
  <si>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</si>
  <si>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</si>
  <si>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</si>
  <si>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</si>
  <si>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</si>
  <si>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</si>
  <si>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</si>
  <si>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</si>
  <si>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</si>
  <si>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</si>
  <si>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</si>
  <si>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</si>
  <si>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</si>
  <si>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</si>
  <si>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</si>
  <si>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</si>
  <si>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</si>
  <si>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</si>
  <si>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</si>
  <si>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</si>
  <si>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</si>
  <si>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</si>
  <si>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</si>
  <si>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</si>
  <si>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</si>
  <si>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</si>
  <si>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</si>
  <si>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</si>
  <si>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</si>
  <si>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</si>
  <si>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</si>
  <si>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</si>
  <si>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</si>
  <si>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</si>
  <si>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</si>
  <si>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</si>
  <si>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</si>
  <si>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</si>
  <si>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</si>
  <si>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</si>
  <si>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</si>
  <si>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</si>
  <si>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</si>
  <si>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</si>
  <si>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</si>
  <si>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</si>
  <si>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</si>
  <si>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</si>
  <si>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</si>
  <si>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</si>
  <si>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</si>
  <si>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</si>
  <si>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</si>
  <si>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</si>
  <si>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</si>
  <si>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</si>
  <si>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</si>
  <si>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</si>
  <si>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</si>
  <si>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</si>
  <si>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</si>
  <si>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</si>
  <si>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</si>
  <si>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</si>
  <si>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</si>
  <si>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</si>
  <si>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</si>
  <si>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</si>
  <si>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</si>
  <si>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</si>
  <si>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</si>
  <si>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</si>
  <si>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</si>
  <si>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</si>
  <si>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</si>
  <si>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</si>
  <si>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</si>
  <si>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</si>
  <si>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</si>
  <si>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</si>
  <si>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</si>
  <si>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</si>
  <si>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</si>
  <si>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</si>
  <si>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</si>
  <si>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</si>
  <si>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</si>
  <si>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</si>
  <si>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</si>
  <si>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</si>
  <si>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</si>
  <si>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</si>
  <si>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</si>
  <si>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</si>
  <si>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</si>
  <si>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</si>
  <si>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</si>
  <si>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</si>
  <si>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</si>
  <si>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</si>
  <si>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</si>
  <si>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</si>
  <si>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</si>
  <si>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</si>
  <si>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</si>
  <si>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</si>
  <si>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</si>
  <si>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</si>
  <si>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</si>
  <si>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</si>
  <si>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</si>
  <si>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</si>
  <si>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</si>
  <si>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</si>
  <si>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</si>
  <si>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</si>
  <si>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</si>
  <si>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</si>
  <si>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</si>
  <si>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</si>
  <si>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</si>
  <si>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</si>
  <si>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</si>
  <si>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</si>
  <si>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</si>
  <si>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</si>
  <si>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</si>
  <si>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</si>
  <si>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</si>
  <si>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</si>
  <si>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</si>
  <si>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</si>
  <si>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</si>
  <si>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</si>
  <si>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</si>
  <si>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</si>
  <si>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</si>
  <si>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</si>
  <si>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</si>
  <si>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</si>
  <si>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</si>
  <si>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</si>
  <si>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</si>
  <si>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</si>
  <si>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</si>
  <si>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</si>
  <si>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</si>
  <si>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</si>
  <si>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</si>
  <si>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</si>
  <si>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</si>
  <si>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</si>
  <si>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</si>
  <si>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</si>
  <si>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</si>
  <si>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</si>
  <si>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</si>
  <si>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</si>
  <si>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</si>
  <si>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</si>
  <si>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</si>
  <si>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</si>
  <si>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</si>
  <si>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</si>
  <si>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</si>
  <si>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</si>
  <si>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</si>
  <si>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</si>
  <si>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</si>
  <si>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</si>
  <si>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</si>
  <si>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</si>
  <si>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</si>
  <si>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</si>
  <si>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</si>
  <si>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</si>
  <si>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</si>
  <si>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</si>
  <si>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</si>
  <si>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</si>
  <si>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</si>
  <si>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</si>
  <si>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</si>
  <si>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</si>
  <si>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</si>
  <si>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</si>
  <si>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</si>
  <si>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</si>
  <si>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</si>
  <si>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</si>
  <si>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</si>
  <si>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</si>
  <si>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</si>
  <si>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</si>
  <si>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</si>
  <si>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</si>
  <si>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</si>
  <si>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</si>
  <si>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</si>
  <si>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</si>
  <si>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</si>
  <si>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</si>
  <si>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</si>
  <si>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</si>
  <si>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</si>
  <si>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</si>
  <si>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</si>
  <si>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</si>
  <si>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</si>
  <si>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</si>
  <si>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</si>
  <si>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</si>
  <si>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</si>
  <si>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</si>
  <si>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</si>
  <si>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</si>
  <si>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</si>
  <si>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</si>
  <si>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</si>
  <si>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</si>
  <si>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</si>
  <si>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</si>
  <si>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</si>
  <si>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</si>
  <si>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</si>
  <si>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</si>
  <si>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</si>
  <si>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</si>
  <si>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</si>
  <si>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</si>
  <si>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</si>
  <si>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</si>
  <si>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</si>
  <si>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</si>
  <si>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</si>
  <si>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</si>
  <si>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</si>
  <si>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</si>
  <si>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</si>
  <si>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</si>
  <si>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</si>
  <si>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</si>
  <si>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</si>
  <si>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</si>
  <si>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</si>
  <si>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</si>
  <si>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</si>
  <si>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</si>
  <si>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</si>
  <si>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</si>
  <si>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</si>
  <si>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</si>
  <si>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</si>
  <si>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</si>
  <si>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</si>
  <si>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</si>
  <si>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</si>
  <si>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</si>
  <si>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</si>
  <si>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</si>
  <si>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</si>
  <si>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</si>
  <si>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</si>
  <si>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</si>
  <si>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</si>
  <si>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</si>
  <si>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</si>
  <si>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</si>
  <si>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</si>
  <si>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</si>
  <si>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</si>
  <si>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</si>
  <si>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</si>
  <si>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</si>
  <si>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</si>
  <si>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</si>
  <si>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</si>
  <si>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</si>
  <si>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</si>
  <si>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</si>
  <si>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</si>
  <si>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</si>
  <si>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</si>
  <si>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</si>
  <si>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</si>
  <si>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</si>
  <si>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</si>
  <si>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</si>
  <si>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</si>
  <si>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</si>
  <si>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</si>
  <si>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</si>
  <si>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</si>
  <si>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</si>
  <si>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</si>
  <si>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</si>
  <si>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</si>
  <si>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</si>
  <si>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</si>
  <si>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</si>
  <si>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</si>
  <si>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</si>
  <si>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</si>
  <si>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</si>
  <si>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</si>
  <si>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</si>
  <si>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</si>
  <si>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</si>
  <si>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</si>
  <si>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</si>
  <si>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</si>
  <si>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</si>
  <si>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</si>
  <si>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</si>
  <si>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</si>
  <si>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</si>
  <si>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</si>
  <si>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</si>
  <si>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</si>
  <si>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</si>
  <si>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</si>
  <si>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</si>
  <si>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</si>
  <si>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</si>
  <si>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</si>
  <si>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</si>
  <si>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</si>
  <si>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</si>
  <si>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</si>
  <si>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</si>
  <si>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</si>
  <si>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</si>
  <si>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</si>
  <si>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</si>
  <si>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</si>
  <si>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</si>
  <si>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</si>
  <si>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</si>
  <si>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</si>
  <si>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</si>
  <si>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</si>
  <si>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</si>
  <si>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</si>
  <si>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</si>
  <si>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</si>
  <si>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</si>
  <si>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</si>
  <si>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</si>
  <si>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</si>
  <si>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</si>
  <si>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</si>
  <si>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</si>
  <si>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</si>
  <si>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</si>
  <si>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</si>
  <si>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</si>
  <si>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</si>
  <si>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</si>
  <si>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</si>
  <si>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</si>
  <si>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</si>
  <si>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</si>
  <si>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</si>
  <si>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</si>
  <si>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</si>
  <si>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</si>
  <si>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</si>
  <si>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</si>
  <si>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</si>
  <si>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</si>
  <si>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</si>
  <si>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</si>
  <si>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</si>
  <si>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</si>
  <si>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</si>
  <si>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</si>
  <si>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</si>
  <si>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</si>
  <si>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</si>
  <si>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</si>
  <si>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</si>
  <si>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</si>
  <si>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</si>
  <si>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</si>
  <si>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</si>
  <si>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</si>
  <si>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</si>
  <si>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</si>
  <si>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</si>
  <si>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</si>
  <si>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</si>
  <si>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</si>
  <si>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</si>
  <si>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</si>
  <si>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</si>
  <si>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</si>
  <si>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</si>
  <si>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</si>
  <si>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</si>
  <si>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</si>
  <si>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</si>
  <si>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</si>
  <si>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</si>
  <si>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</si>
  <si>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</si>
  <si>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</si>
  <si>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</si>
  <si>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</si>
  <si>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</si>
  <si>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</si>
  <si>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</si>
  <si>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</si>
  <si>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</si>
  <si>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</si>
  <si>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</si>
  <si>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</si>
  <si>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</si>
  <si>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</si>
  <si>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</si>
  <si>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</si>
  <si>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</si>
  <si>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</si>
  <si>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</si>
  <si>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</si>
  <si>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</si>
  <si>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</si>
  <si>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</si>
  <si>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</si>
  <si>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</si>
  <si>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</si>
  <si>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</si>
  <si>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</si>
  <si>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</si>
  <si>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</si>
  <si>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</si>
  <si>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</si>
  <si>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</si>
  <si>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</si>
  <si>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</si>
  <si>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</si>
  <si>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</si>
  <si>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</si>
  <si>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</si>
  <si>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</si>
  <si>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</si>
  <si>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</si>
  <si>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</si>
  <si>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</si>
  <si>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</si>
  <si>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</si>
  <si>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</si>
  <si>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</si>
  <si>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</si>
  <si>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</si>
  <si>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</si>
  <si>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</si>
  <si>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</si>
  <si>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</si>
  <si>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</si>
  <si>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</si>
  <si>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</si>
  <si>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</si>
  <si>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</si>
  <si>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</si>
  <si>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</si>
  <si>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</si>
  <si>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</si>
  <si>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</si>
  <si>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</si>
  <si>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</si>
  <si>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</si>
  <si>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</si>
  <si>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</si>
  <si>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</si>
  <si>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</si>
  <si>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</si>
  <si>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</si>
  <si>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</si>
  <si>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</si>
  <si>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</si>
  <si>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</si>
  <si>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</si>
  <si>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</si>
  <si>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</si>
  <si>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</si>
  <si>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</si>
  <si>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</si>
  <si>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</si>
  <si>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</si>
  <si>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</si>
  <si>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</si>
  <si>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</si>
  <si>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</si>
  <si>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</si>
  <si>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</si>
  <si>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</si>
  <si>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</si>
  <si>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</si>
  <si>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</si>
  <si>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</si>
  <si>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</si>
  <si>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</si>
  <si>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</si>
  <si>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</si>
  <si>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</si>
  <si>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</si>
  <si>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</si>
  <si>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</si>
  <si>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</si>
  <si>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</si>
  <si>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</si>
  <si>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</si>
  <si>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</si>
  <si>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</si>
  <si>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</si>
  <si>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</si>
  <si>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</si>
  <si>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</si>
  <si>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</si>
  <si>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</si>
  <si>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</si>
  <si>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</si>
  <si>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</si>
  <si>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</si>
  <si>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</si>
  <si>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</si>
  <si>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</si>
  <si>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</si>
  <si>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</si>
  <si>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</si>
  <si>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</si>
  <si>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</si>
  <si>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</si>
  <si>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</si>
  <si>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</si>
  <si>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</si>
  <si>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</si>
  <si>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</si>
  <si>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</si>
  <si>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</si>
  <si>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</si>
  <si>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</si>
  <si>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</si>
  <si>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</si>
  <si>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</si>
  <si>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</si>
  <si>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</si>
  <si>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</si>
  <si>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</si>
  <si>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</si>
  <si>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</si>
  <si>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</si>
  <si>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</si>
  <si>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</si>
  <si>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</si>
  <si>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</si>
  <si>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</si>
  <si>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</si>
  <si>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</si>
  <si>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</si>
  <si>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</si>
  <si>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</si>
  <si>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</si>
  <si>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</si>
  <si>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</si>
  <si>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</si>
  <si>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</si>
  <si>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</si>
  <si>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</si>
  <si>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</si>
  <si>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</si>
  <si>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</si>
  <si>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</si>
  <si>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</si>
  <si>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</si>
  <si>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</si>
  <si>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</si>
  <si>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</si>
  <si>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</si>
  <si>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</si>
  <si>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</si>
  <si>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</si>
  <si>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</si>
  <si>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</si>
  <si>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</si>
  <si>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</si>
  <si>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</si>
  <si>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</si>
  <si>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</si>
  <si>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</si>
  <si>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</si>
  <si>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</si>
  <si>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</si>
  <si>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</si>
  <si>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</si>
  <si>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</si>
  <si>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</si>
  <si>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</si>
  <si>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</si>
  <si>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</si>
  <si>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</si>
  <si>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</si>
  <si>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</si>
  <si>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</si>
  <si>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</si>
  <si>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</si>
  <si>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</si>
  <si>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</si>
  <si>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</si>
  <si>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</si>
  <si>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</si>
  <si>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</si>
  <si>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</si>
  <si>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</si>
  <si>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</si>
  <si>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</si>
  <si>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</si>
  <si>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</si>
  <si>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</si>
  <si>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</si>
  <si>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</si>
  <si>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</si>
  <si>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</si>
  <si>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</si>
  <si>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</si>
  <si>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</si>
  <si>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</si>
  <si>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</si>
  <si>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</si>
  <si>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</si>
  <si>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</si>
  <si>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</si>
  <si>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</si>
  <si>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</si>
  <si>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</si>
  <si>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</si>
  <si>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</si>
  <si>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</si>
  <si>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</si>
  <si>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</si>
  <si>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</si>
  <si>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</si>
  <si>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</si>
  <si>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</si>
  <si>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</si>
  <si>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</si>
  <si>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</si>
  <si>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</si>
  <si>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</si>
  <si>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</si>
  <si>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</si>
  <si>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</si>
  <si>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</si>
  <si>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</si>
  <si>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</si>
  <si>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</si>
  <si>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</si>
  <si>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</si>
  <si>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</si>
  <si>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</si>
  <si>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</si>
  <si>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</si>
  <si>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</si>
  <si>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</si>
  <si>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</si>
  <si>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</si>
  <si>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</si>
  <si>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</si>
  <si>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</si>
  <si>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</si>
  <si>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</si>
  <si>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</si>
  <si>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</si>
  <si>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</si>
  <si>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</si>
  <si>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</si>
  <si>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</si>
  <si>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</si>
  <si>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</si>
  <si>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</si>
  <si>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</si>
  <si>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</si>
  <si>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</si>
  <si>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</si>
  <si>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</si>
  <si>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</si>
  <si>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</si>
  <si>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</si>
  <si>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</si>
  <si>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</si>
  <si>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</si>
  <si>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</si>
  <si>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</si>
  <si>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</si>
  <si>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</si>
  <si>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</si>
  <si>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</si>
  <si>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</si>
  <si>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</si>
  <si>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</si>
  <si>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</si>
  <si>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</si>
  <si>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</si>
  <si>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</si>
  <si>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</si>
  <si>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</si>
  <si>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</si>
  <si>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</si>
  <si>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</si>
  <si>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</si>
  <si>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</si>
  <si>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</si>
  <si>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</si>
  <si>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</si>
  <si>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</si>
  <si>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</si>
  <si>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</si>
  <si>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</si>
  <si>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</si>
  <si>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</si>
  <si>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</si>
  <si>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</si>
  <si>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</si>
  <si>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</si>
  <si>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</si>
  <si>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</si>
  <si>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</si>
  <si>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</si>
  <si>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</si>
  <si>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</si>
  <si>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</si>
  <si>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</si>
  <si>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</si>
  <si>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</si>
  <si>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</si>
  <si>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</si>
  <si>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</si>
  <si>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</si>
  <si>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</si>
  <si>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</si>
  <si>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</si>
  <si>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</si>
  <si>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</si>
  <si>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</si>
  <si>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</si>
  <si>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</si>
  <si>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</si>
  <si>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</si>
  <si>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</si>
  <si>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</si>
  <si>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</si>
  <si>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</si>
  <si>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</si>
  <si>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</si>
  <si>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</si>
  <si>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</si>
  <si>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</si>
  <si>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</si>
  <si>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</si>
  <si>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</si>
  <si>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</si>
  <si>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</si>
  <si>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</si>
  <si>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</si>
  <si>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</si>
  <si>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</si>
  <si>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</si>
  <si>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</si>
  <si>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</si>
  <si>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</si>
  <si>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</si>
  <si>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</si>
  <si>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</si>
  <si>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</si>
  <si>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</si>
  <si>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</si>
  <si>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</si>
  <si>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</si>
  <si>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</si>
  <si>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</si>
  <si>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</si>
  <si>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</si>
  <si>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</si>
  <si>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</si>
  <si>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</si>
  <si>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</si>
  <si>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</si>
  <si>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</si>
  <si>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</si>
  <si>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</si>
  <si>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</si>
  <si>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</si>
  <si>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</si>
  <si>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</si>
  <si>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</si>
  <si>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</si>
  <si>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</si>
  <si>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</si>
  <si>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</si>
  <si>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</si>
  <si>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</si>
  <si>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</si>
  <si>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</si>
  <si>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</si>
  <si>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</si>
  <si>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</si>
  <si>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</si>
  <si>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</si>
  <si>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</si>
  <si>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</si>
  <si>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</si>
  <si>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</si>
  <si>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</si>
  <si>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</si>
  <si>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</si>
  <si>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</si>
  <si>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</si>
  <si>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</si>
  <si>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</si>
  <si>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</si>
  <si>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</si>
  <si>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</si>
  <si>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</si>
  <si>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</si>
  <si>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</si>
  <si>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</si>
  <si>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</si>
  <si>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</si>
  <si>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</si>
  <si>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</si>
  <si>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</si>
  <si>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</si>
  <si>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</si>
  <si>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</si>
  <si>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</si>
  <si>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</si>
  <si>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</si>
  <si>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</si>
  <si>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</si>
  <si>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</si>
  <si>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</si>
  <si>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</si>
  <si>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</si>
  <si>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</si>
  <si>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</si>
  <si>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</si>
  <si>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</si>
  <si>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</si>
  <si>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</si>
  <si>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</si>
  <si>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</si>
  <si>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</si>
  <si>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</si>
  <si>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</si>
  <si>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</si>
  <si>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</si>
  <si>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</si>
  <si>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</si>
  <si>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</si>
  <si>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</si>
  <si>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</si>
  <si>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</si>
  <si>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</si>
  <si>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</si>
  <si>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</si>
  <si>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</si>
  <si>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</si>
  <si>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</si>
  <si>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</si>
  <si>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</si>
  <si>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</si>
  <si>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</si>
  <si>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</si>
  <si>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</si>
  <si>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</si>
  <si>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</si>
  <si>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</si>
  <si>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</si>
  <si>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</si>
  <si>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</si>
  <si>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</si>
  <si>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</si>
  <si>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</si>
  <si>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</si>
  <si>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</si>
  <si>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</si>
  <si>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</si>
  <si>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</si>
  <si>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</si>
  <si>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</si>
  <si>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</si>
  <si>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</si>
  <si>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</si>
  <si>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</si>
  <si>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</si>
  <si>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</si>
  <si>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</si>
  <si>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</si>
  <si>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</si>
  <si>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</si>
  <si>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</si>
  <si>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</si>
  <si>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</si>
  <si>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</si>
  <si>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</si>
  <si>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</si>
  <si>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</si>
  <si>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</si>
  <si>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</si>
  <si>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</si>
  <si>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</si>
  <si>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</si>
  <si>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</si>
  <si>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</si>
  <si>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</si>
  <si>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</si>
  <si>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</si>
  <si>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</si>
  <si>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</si>
  <si>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</si>
  <si>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</si>
  <si>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</si>
  <si>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</si>
  <si>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</si>
  <si>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</si>
  <si>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</si>
  <si>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</si>
  <si>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</si>
  <si>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</si>
  <si>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</si>
  <si>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</si>
  <si>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</si>
  <si>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</si>
  <si>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</si>
  <si>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</si>
  <si>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</si>
  <si>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</si>
  <si>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</si>
  <si>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</si>
  <si>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</si>
  <si>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</si>
  <si>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</si>
  <si>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</si>
  <si>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</si>
  <si>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</si>
  <si>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</si>
  <si>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</si>
  <si>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</si>
  <si>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</si>
  <si>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</si>
  <si>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</si>
  <si>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</si>
  <si>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</si>
  <si>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</si>
  <si>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</si>
  <si>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</si>
  <si>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</si>
  <si>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</si>
  <si>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</si>
  <si>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</si>
  <si>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</si>
  <si>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</si>
  <si>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</si>
  <si>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</si>
  <si>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</si>
  <si>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</si>
  <si>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</si>
  <si>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</si>
  <si>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</si>
  <si>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</si>
  <si>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</si>
  <si>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</si>
  <si>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</si>
  <si>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</si>
  <si>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</si>
  <si>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</si>
  <si>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</si>
  <si>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</si>
  <si>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</si>
  <si>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</si>
  <si>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</si>
  <si>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</si>
  <si>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</si>
  <si>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</si>
  <si>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</si>
  <si>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</si>
  <si>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</si>
  <si>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</si>
  <si>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</si>
  <si>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</si>
  <si>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</si>
  <si>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</si>
  <si>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</si>
  <si>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</si>
  <si>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</si>
  <si>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</si>
  <si>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</si>
  <si>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</si>
  <si>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</si>
  <si>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</si>
  <si>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</si>
  <si>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</si>
  <si>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</si>
  <si>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</si>
  <si>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</si>
  <si>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</si>
  <si>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</si>
  <si>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</si>
  <si>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</si>
  <si>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</si>
  <si>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</si>
  <si>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</si>
  <si>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</si>
  <si>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</si>
  <si>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</si>
  <si>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</si>
  <si>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</si>
  <si>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</si>
  <si>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</si>
  <si>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</si>
  <si>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</si>
  <si>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</si>
  <si>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</si>
  <si>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</si>
  <si>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</si>
  <si>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</si>
  <si>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</si>
  <si>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</si>
  <si>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</si>
  <si>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</si>
  <si>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</si>
  <si>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</si>
  <si>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</si>
  <si>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</si>
  <si>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</si>
  <si>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</si>
  <si>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</si>
  <si>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</si>
  <si>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</si>
  <si>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</si>
  <si>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</si>
  <si>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</si>
  <si>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</si>
  <si>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</si>
  <si>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</si>
  <si>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</si>
  <si>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</si>
  <si>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</si>
  <si>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</si>
  <si>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</si>
  <si>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</si>
  <si>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</si>
  <si>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</si>
  <si>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</si>
  <si>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</si>
  <si>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</si>
  <si>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</si>
  <si>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</si>
  <si>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</si>
  <si>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</si>
  <si>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</si>
  <si>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</si>
  <si>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</si>
  <si>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</si>
  <si>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</si>
  <si>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</si>
  <si>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</si>
  <si>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</si>
  <si>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</si>
  <si>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</si>
  <si>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</si>
  <si>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</si>
  <si>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</si>
  <si>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</si>
  <si>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</si>
  <si>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</si>
  <si>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</si>
  <si>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</si>
  <si>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</si>
  <si>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</si>
  <si>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</si>
  <si>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</si>
  <si>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</si>
  <si>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</si>
  <si>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</si>
  <si>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</si>
  <si>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</si>
  <si>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</si>
  <si>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</si>
  <si>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</si>
  <si>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</si>
  <si>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</si>
  <si>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</si>
  <si>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</si>
  <si>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</si>
  <si>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</si>
  <si>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</si>
  <si>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</si>
  <si>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</si>
  <si>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</si>
  <si>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</si>
  <si>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</si>
  <si>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</si>
  <si>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</si>
  <si>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</si>
  <si>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</si>
  <si>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</si>
  <si>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</si>
  <si>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</si>
  <si>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</si>
  <si>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</si>
  <si>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</si>
  <si>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</si>
  <si>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</si>
  <si>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</si>
  <si>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</si>
  <si>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</si>
  <si>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</si>
  <si>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</si>
  <si>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</si>
  <si>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</si>
  <si>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</si>
  <si>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</si>
  <si>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</si>
  <si>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</si>
  <si>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</si>
  <si>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</si>
  <si>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</si>
  <si>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</si>
  <si>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</si>
  <si>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</si>
  <si>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</si>
  <si>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</si>
  <si>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</si>
  <si>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</si>
  <si>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</si>
  <si>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</si>
  <si>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</si>
  <si>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</si>
  <si>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</si>
  <si>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</si>
  <si>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</si>
  <si>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</si>
  <si>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</si>
  <si>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</si>
  <si>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</si>
  <si>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</si>
  <si>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</si>
  <si>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</si>
  <si>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</si>
  <si>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</si>
  <si>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</si>
  <si>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</si>
  <si>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</si>
  <si>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</si>
  <si>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</si>
  <si>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</si>
  <si>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</si>
  <si>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</si>
  <si>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</si>
  <si>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</si>
  <si>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</si>
  <si>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</si>
  <si>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</si>
  <si>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</si>
  <si>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</si>
  <si>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</si>
  <si>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</si>
  <si>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</si>
  <si>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</si>
  <si>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</si>
  <si>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</si>
  <si>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</si>
  <si>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</si>
  <si>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</si>
  <si>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</si>
  <si>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</si>
  <si>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</si>
  <si>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</si>
  <si>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</si>
  <si>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</si>
  <si>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</si>
  <si>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</si>
  <si>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</si>
  <si>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</si>
  <si>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</si>
  <si>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</si>
  <si>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</si>
  <si>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</si>
  <si>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</si>
  <si>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</si>
  <si>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</si>
  <si>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</si>
  <si>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</si>
  <si>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</si>
  <si>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</si>
  <si>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</si>
  <si>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</si>
  <si>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</si>
  <si>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</si>
  <si>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</si>
  <si>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</si>
  <si>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</si>
  <si>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</si>
  <si>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</si>
  <si>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</si>
  <si>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</si>
  <si>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</si>
  <si>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</si>
  <si>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</si>
  <si>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</si>
  <si>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</si>
  <si>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</si>
  <si>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</si>
  <si>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</si>
  <si>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</si>
  <si>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</si>
  <si>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</si>
  <si>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</si>
  <si>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</si>
  <si>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</si>
  <si>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</si>
  <si>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</si>
  <si>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</si>
  <si>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</si>
  <si>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</si>
  <si>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</si>
  <si>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</si>
  <si>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</si>
  <si>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</si>
  <si>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</si>
  <si>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</si>
  <si>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</si>
  <si>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</si>
  <si>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</si>
  <si>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</si>
  <si>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</si>
  <si>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</si>
  <si>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</si>
  <si>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</si>
  <si>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</si>
  <si>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</si>
  <si>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</si>
  <si>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</si>
  <si>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</si>
  <si>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</si>
  <si>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</si>
  <si>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</si>
  <si>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</si>
  <si>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</si>
  <si>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</si>
  <si>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</si>
  <si>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</si>
  <si>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</si>
  <si>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</si>
  <si>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</si>
  <si>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</si>
  <si>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</si>
  <si>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</si>
  <si>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</si>
  <si>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</si>
  <si>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</si>
  <si>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</si>
  <si>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</si>
  <si>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</si>
  <si>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</si>
  <si>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</si>
  <si>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</si>
  <si>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</si>
  <si>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</si>
  <si>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</si>
  <si>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</si>
  <si>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</si>
  <si>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</si>
  <si>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</si>
  <si>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</si>
  <si>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</si>
  <si>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</si>
  <si>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</si>
  <si>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</si>
  <si>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</si>
  <si>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</si>
  <si>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</si>
  <si>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</si>
  <si>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</si>
  <si>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</si>
  <si>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</si>
  <si>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</si>
  <si>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</si>
  <si>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</si>
  <si>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</si>
  <si>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</si>
  <si>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</si>
  <si>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</si>
  <si>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</si>
  <si>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</si>
  <si>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</si>
  <si>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</si>
  <si>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</si>
  <si>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</si>
  <si>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</si>
  <si>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</si>
  <si>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</si>
  <si>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</si>
  <si>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</si>
  <si>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</si>
  <si>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</si>
  <si>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</si>
  <si>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</si>
  <si>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</si>
  <si>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</si>
  <si>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</si>
  <si>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</si>
  <si>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</si>
  <si>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</si>
  <si>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</si>
  <si>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</si>
  <si>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</si>
  <si>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</si>
  <si>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</si>
  <si>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</si>
  <si>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</si>
  <si>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</si>
  <si>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</si>
  <si>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</si>
  <si>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</si>
  <si>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</si>
  <si>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</si>
  <si>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</si>
  <si>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</si>
  <si>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</si>
  <si>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</si>
  <si>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</si>
  <si>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</si>
  <si>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</si>
  <si>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</si>
  <si>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</si>
  <si>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</si>
  <si>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</si>
  <si>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</si>
  <si>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</si>
  <si>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</si>
  <si>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</si>
  <si>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</si>
  <si>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</si>
  <si>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</si>
  <si>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</si>
  <si>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</si>
  <si>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</si>
  <si>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</si>
  <si>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</si>
  <si>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</si>
  <si>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</si>
  <si>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</si>
  <si>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</si>
  <si>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</si>
  <si>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</si>
  <si>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</si>
  <si>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</si>
  <si>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</si>
  <si>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</si>
  <si>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</si>
  <si>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</si>
  <si>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</si>
  <si>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</si>
  <si>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</si>
  <si>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</si>
  <si>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</si>
  <si>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</si>
  <si>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</si>
  <si>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</si>
  <si>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</si>
  <si>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</si>
  <si>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</si>
  <si>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</si>
  <si>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</si>
  <si>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</si>
  <si>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</si>
  <si>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</si>
  <si>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</si>
  <si>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</si>
  <si>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</si>
  <si>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</si>
  <si>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</si>
  <si>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</si>
  <si>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</si>
  <si>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</si>
  <si>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</si>
  <si>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</si>
  <si>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</si>
  <si>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</si>
  <si>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</si>
  <si>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</si>
  <si>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</si>
  <si>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</si>
  <si>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</si>
  <si>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</si>
  <si>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</si>
  <si>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</si>
  <si>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</si>
  <si>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</si>
  <si>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</si>
  <si>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</si>
  <si>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</si>
  <si>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</si>
  <si>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</si>
  <si>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</si>
  <si>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</si>
  <si>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</si>
  <si>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</si>
  <si>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</si>
  <si>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</si>
  <si>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</si>
  <si>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</si>
  <si>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</si>
  <si>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</si>
  <si>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</si>
  <si>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</si>
  <si>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</si>
  <si>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</si>
  <si>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</si>
  <si>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</si>
  <si>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</si>
  <si>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</si>
  <si>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</si>
  <si>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</si>
  <si>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</si>
  <si>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</si>
  <si>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</si>
  <si>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</si>
  <si>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</si>
  <si>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</si>
  <si>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</si>
  <si>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</si>
  <si>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</si>
  <si>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</si>
  <si>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</si>
  <si>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</si>
  <si>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</si>
  <si>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</si>
  <si>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</si>
  <si>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</si>
  <si>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</si>
  <si>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</si>
  <si>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</si>
  <si>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</si>
  <si>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</si>
  <si>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</si>
  <si>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</si>
  <si>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</si>
  <si>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</si>
  <si>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</si>
  <si>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</si>
  <si>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</si>
  <si>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</si>
  <si>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</si>
  <si>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</si>
  <si>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</si>
  <si>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</si>
  <si>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</si>
  <si>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</si>
  <si>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</si>
  <si>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</si>
  <si>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</si>
  <si>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</si>
  <si>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</si>
  <si>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</si>
  <si>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</si>
  <si>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</si>
  <si>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</si>
  <si>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</si>
  <si>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</si>
  <si>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</si>
  <si>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</si>
  <si>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</si>
  <si>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</si>
  <si>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</si>
  <si>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</si>
  <si>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</si>
  <si>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</si>
  <si>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</si>
  <si>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</si>
  <si>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</si>
  <si>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</si>
  <si>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</si>
  <si>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</si>
  <si>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</si>
  <si>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</si>
  <si>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</si>
  <si>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</si>
  <si>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</si>
  <si>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</si>
  <si>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</si>
  <si>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</si>
  <si>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</si>
  <si>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</si>
  <si>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</si>
  <si>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</si>
  <si>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</si>
  <si>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</si>
  <si>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</si>
  <si>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</si>
  <si>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</si>
  <si>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</si>
  <si>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</si>
  <si>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</si>
  <si>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</si>
  <si>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</si>
  <si>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</si>
  <si>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</si>
  <si>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</si>
  <si>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</si>
  <si>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</si>
  <si>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</si>
  <si>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</si>
  <si>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</si>
  <si>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</si>
  <si>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</si>
  <si>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</si>
  <si>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</si>
  <si>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</si>
  <si>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</si>
  <si>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</si>
  <si>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</si>
  <si>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</si>
  <si>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</si>
  <si>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</si>
  <si>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</si>
  <si>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</si>
  <si>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</si>
  <si>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</si>
  <si>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</si>
  <si>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</si>
  <si>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</si>
  <si>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</si>
  <si>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</si>
  <si>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</si>
  <si>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</si>
  <si>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</si>
  <si>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</si>
  <si>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</si>
  <si>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</si>
  <si>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</si>
  <si>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</si>
  <si>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</si>
  <si>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</si>
  <si>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</si>
  <si>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</si>
  <si>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</si>
  <si>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</si>
  <si>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</si>
  <si>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</si>
  <si>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</si>
  <si>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</si>
  <si>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</si>
  <si>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</si>
  <si>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</si>
  <si>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</si>
  <si>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</si>
  <si>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</si>
  <si>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</si>
  <si>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</si>
  <si>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</si>
  <si>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</si>
  <si>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</si>
  <si>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</si>
  <si>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</si>
  <si>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</si>
  <si>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</si>
  <si>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</si>
  <si>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</si>
  <si>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</si>
  <si>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</si>
  <si>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</si>
  <si>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</si>
  <si>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</si>
  <si>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</si>
  <si>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</si>
  <si>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</si>
  <si>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</si>
  <si>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</si>
  <si>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</si>
  <si>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</si>
  <si>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</si>
  <si>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</si>
  <si>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</si>
  <si>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</si>
  <si>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</si>
  <si>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</si>
  <si>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</si>
  <si>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</si>
  <si>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</si>
  <si>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</si>
  <si>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</si>
  <si>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</si>
  <si>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</si>
  <si>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</si>
  <si>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</si>
  <si>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</si>
  <si>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</si>
  <si>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</si>
  <si>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</si>
  <si>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</si>
  <si>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</si>
  <si>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</si>
  <si>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</si>
  <si>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</si>
  <si>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</si>
  <si>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</si>
  <si>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</si>
  <si>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</si>
  <si>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</si>
  <si>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</si>
  <si>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</si>
  <si>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</si>
  <si>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</si>
  <si>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</si>
  <si>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</si>
  <si>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</si>
  <si>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</si>
  <si>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</si>
  <si>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</si>
  <si>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</si>
  <si>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</si>
  <si>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</si>
  <si>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</si>
  <si>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</si>
  <si>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</si>
  <si>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</si>
  <si>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</si>
  <si>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</si>
  <si>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</si>
  <si>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</si>
  <si>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</si>
  <si>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</si>
  <si>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</si>
  <si>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</si>
  <si>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</si>
  <si>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</si>
  <si>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</si>
  <si>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</si>
  <si>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</si>
  <si>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</si>
  <si>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</si>
  <si>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</si>
  <si>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</si>
  <si>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</si>
  <si>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</si>
  <si>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</si>
  <si>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</si>
  <si>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</si>
  <si>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</si>
  <si>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</si>
  <si>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</si>
  <si>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</si>
  <si>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</si>
  <si>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</si>
  <si>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</si>
  <si>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</si>
  <si>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</si>
  <si>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</si>
  <si>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</si>
  <si>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</si>
  <si>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</si>
  <si>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</si>
  <si>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</si>
  <si>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</si>
  <si>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</si>
  <si>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</si>
  <si>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</si>
  <si>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</si>
  <si>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</si>
  <si>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</si>
  <si>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</si>
  <si>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</si>
  <si>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</si>
  <si>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</si>
  <si>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</si>
  <si>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</si>
  <si>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</si>
  <si>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</si>
  <si>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</si>
  <si>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</si>
  <si>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</si>
  <si>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</si>
  <si>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</si>
  <si>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</si>
  <si>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</si>
  <si>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</si>
  <si>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</si>
  <si>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</si>
  <si>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</si>
  <si>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</si>
  <si>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</si>
  <si>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</si>
  <si>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</si>
  <si>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</si>
  <si>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</si>
  <si>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</si>
  <si>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</si>
  <si>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</si>
  <si>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</si>
  <si>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</si>
  <si>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</si>
  <si>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</si>
  <si>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</si>
  <si>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</si>
  <si>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</si>
  <si>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</si>
  <si>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</si>
  <si>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</si>
  <si>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</si>
  <si>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</si>
  <si>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</si>
  <si>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</si>
  <si>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</si>
  <si>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</si>
  <si>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</si>
  <si>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</si>
  <si>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</si>
  <si>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</si>
  <si>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</si>
  <si>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</si>
  <si>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</si>
  <si>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</si>
  <si>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</si>
  <si>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</si>
  <si>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</si>
  <si>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</si>
  <si>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</si>
  <si>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</si>
  <si>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</si>
  <si>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</si>
  <si>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</si>
  <si>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</si>
  <si>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</si>
  <si>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</si>
  <si>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</si>
  <si>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</si>
  <si>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</si>
  <si>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</si>
  <si>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</si>
  <si>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</si>
  <si>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</si>
  <si>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</si>
  <si>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</si>
  <si>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</si>
  <si>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</si>
  <si>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</si>
  <si>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</si>
  <si>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</si>
  <si>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</si>
  <si>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</si>
  <si>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</si>
  <si>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</si>
  <si>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</si>
  <si>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</si>
  <si>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</si>
  <si>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</si>
  <si>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</si>
  <si>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</si>
  <si>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</si>
  <si>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</si>
  <si>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</si>
  <si>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</si>
  <si>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</si>
  <si>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</si>
  <si>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</si>
  <si>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</si>
  <si>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</si>
  <si>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</si>
  <si>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</si>
  <si>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</si>
  <si>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</si>
  <si>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</si>
  <si>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</si>
  <si>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</si>
  <si>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</si>
  <si>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</si>
  <si>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</si>
  <si>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</si>
  <si>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</si>
  <si>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</si>
  <si>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</si>
  <si>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</si>
  <si>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</si>
  <si>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</si>
  <si>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</si>
  <si>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</si>
  <si>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</si>
  <si>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</si>
  <si>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</si>
  <si>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</si>
  <si>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</si>
  <si>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</si>
  <si>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</si>
  <si>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</si>
  <si>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</si>
  <si>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</si>
  <si>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</si>
  <si>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</si>
  <si>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</si>
  <si>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</si>
  <si>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</si>
  <si>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</si>
  <si>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</si>
  <si>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</si>
  <si>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</si>
  <si>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</si>
  <si>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</si>
  <si>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</si>
  <si>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</si>
  <si>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</si>
  <si>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</si>
  <si>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</si>
  <si>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</si>
  <si>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</si>
  <si>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</si>
  <si>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</si>
  <si>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</si>
  <si>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</si>
  <si>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</si>
  <si>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</si>
  <si>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</si>
  <si>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</si>
  <si>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</si>
  <si>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</si>
  <si>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</si>
  <si>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</si>
  <si>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</si>
  <si>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</si>
  <si>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</si>
  <si>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</si>
  <si>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</si>
  <si>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</si>
  <si>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</si>
  <si>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</si>
  <si>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</si>
  <si>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</si>
  <si>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</si>
  <si>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</si>
  <si>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</si>
  <si>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</si>
  <si>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</si>
  <si>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</si>
  <si>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</si>
  <si>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</si>
  <si>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</si>
  <si>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</si>
  <si>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</si>
  <si>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</si>
  <si>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</si>
  <si>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</si>
  <si>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</si>
  <si>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</si>
  <si>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</si>
  <si>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</si>
  <si>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</si>
  <si>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</si>
  <si>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</si>
  <si>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</si>
  <si>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</si>
  <si>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</si>
  <si>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</si>
  <si>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</si>
  <si>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</si>
  <si>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</si>
  <si>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</si>
  <si>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</si>
  <si>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</si>
  <si>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</si>
  <si>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</si>
  <si>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</si>
  <si>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</si>
  <si>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</si>
  <si>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</si>
  <si>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</si>
  <si>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</si>
  <si>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</si>
  <si>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</si>
  <si>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</si>
  <si>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</si>
  <si>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</si>
  <si>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</si>
  <si>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</si>
  <si>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</si>
  <si>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</si>
  <si>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</si>
  <si>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</si>
  <si>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</si>
  <si>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</si>
  <si>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</si>
  <si>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</si>
  <si>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</si>
  <si>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</si>
  <si>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</si>
  <si>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</si>
  <si>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</si>
  <si>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</si>
  <si>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</si>
  <si>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</si>
  <si>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</si>
  <si>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</si>
  <si>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</si>
  <si>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</si>
  <si>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</si>
  <si>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</si>
  <si>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</si>
  <si>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</si>
  <si>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</si>
  <si>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</si>
  <si>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</si>
  <si>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</si>
  <si>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</si>
  <si>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</si>
  <si>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</si>
  <si>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</si>
  <si>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</si>
  <si>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</si>
  <si>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</si>
  <si>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</si>
  <si>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</si>
  <si>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</si>
  <si>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</si>
  <si>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</si>
  <si>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</si>
  <si>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</si>
  <si>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</si>
  <si>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</si>
  <si>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</si>
  <si>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</si>
  <si>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</si>
  <si>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</si>
  <si>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</si>
  <si>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</si>
  <si>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</si>
  <si>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</si>
  <si>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</si>
  <si>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</si>
  <si>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</si>
  <si>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</si>
  <si>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</si>
  <si>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</si>
  <si>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</si>
  <si>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</si>
  <si>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</si>
  <si>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</si>
  <si>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</si>
  <si>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</si>
  <si>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</si>
  <si>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</si>
  <si>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</si>
  <si>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</si>
  <si>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</si>
  <si>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</si>
  <si>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</si>
  <si>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</si>
  <si>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</si>
  <si>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</si>
  <si>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</si>
  <si>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</si>
  <si>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</si>
  <si>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</si>
  <si>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</si>
  <si>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</si>
  <si>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</si>
  <si>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</si>
  <si>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</si>
  <si>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</si>
  <si>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</si>
  <si>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</si>
  <si>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</si>
  <si>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</si>
  <si>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</si>
  <si>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</si>
  <si>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</si>
  <si>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</si>
  <si>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</si>
  <si>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</si>
  <si>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</si>
  <si>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</si>
  <si>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</si>
  <si>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</si>
  <si>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</si>
  <si>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</si>
  <si>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</si>
  <si>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</si>
  <si>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</si>
  <si>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</si>
  <si>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</si>
  <si>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</si>
  <si>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</si>
  <si>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</si>
  <si>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</si>
  <si>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</si>
  <si>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</si>
  <si>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</si>
  <si>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</si>
  <si>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</si>
  <si>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</si>
  <si>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</si>
  <si>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</si>
  <si>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</si>
  <si>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</si>
  <si>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</si>
  <si>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</si>
  <si>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</si>
  <si>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</si>
  <si>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</si>
  <si>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</si>
  <si>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</si>
  <si>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</si>
  <si>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</si>
  <si>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</si>
  <si>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</si>
  <si>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</si>
  <si>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</si>
  <si>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</si>
  <si>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</si>
  <si>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</si>
  <si>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</si>
  <si>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</si>
  <si>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</si>
  <si>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</si>
  <si>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</si>
  <si>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</si>
  <si>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</si>
  <si>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</si>
  <si>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</si>
  <si>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</si>
  <si>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</si>
  <si>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</si>
  <si>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</si>
  <si>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</si>
  <si>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</si>
  <si>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</si>
  <si>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</si>
  <si>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</si>
  <si>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</si>
  <si>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</si>
  <si>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</si>
  <si>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</si>
  <si>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</si>
  <si>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</si>
  <si>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</si>
  <si>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</si>
  <si>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</si>
  <si>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</si>
  <si>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</si>
  <si>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</si>
  <si>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</si>
  <si>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</si>
  <si>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</si>
  <si>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</si>
  <si>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</si>
  <si>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</si>
  <si>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</si>
  <si>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</si>
  <si>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</si>
  <si>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</si>
  <si>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</si>
  <si>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</si>
  <si>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</si>
  <si>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</si>
  <si>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</si>
  <si>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</si>
  <si>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</si>
  <si>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</si>
  <si>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</si>
  <si>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</si>
  <si>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</si>
  <si>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</si>
  <si>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</si>
  <si>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</si>
  <si>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</si>
  <si>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</si>
  <si>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</si>
  <si>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</si>
  <si>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</si>
  <si>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</si>
  <si>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</si>
  <si>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</si>
  <si>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</si>
  <si>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</si>
  <si>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</si>
  <si>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</si>
  <si>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</si>
  <si>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</si>
  <si>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</si>
  <si>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</si>
  <si>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</si>
  <si>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</si>
  <si>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</si>
  <si>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</si>
  <si>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</si>
  <si>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</si>
  <si>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</si>
  <si>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</si>
  <si>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</si>
  <si>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</si>
  <si>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</si>
  <si>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</si>
  <si>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</si>
  <si>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</si>
  <si>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</si>
  <si>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</si>
  <si>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</si>
  <si>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</si>
  <si>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</si>
  <si>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</si>
  <si>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</si>
  <si>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</si>
  <si>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</si>
  <si>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</si>
  <si>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</si>
  <si>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</si>
  <si>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</si>
  <si>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</si>
  <si>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</si>
  <si>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</si>
  <si>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</si>
  <si>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</si>
  <si>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</si>
  <si>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</si>
  <si>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</si>
  <si>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</si>
  <si>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</si>
  <si>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</si>
  <si>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</si>
  <si>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</si>
  <si>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</si>
  <si>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</si>
  <si>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</si>
  <si>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</si>
  <si>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</si>
  <si>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</si>
  <si>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</si>
  <si>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</si>
  <si>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</si>
  <si>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</si>
  <si>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</si>
  <si>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</si>
  <si>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</si>
  <si>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</si>
  <si>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</si>
  <si>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</si>
  <si>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</si>
  <si>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</si>
  <si>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</si>
  <si>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</si>
  <si>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</si>
  <si>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</si>
  <si>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</si>
  <si>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</si>
  <si>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</si>
  <si>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</si>
  <si>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</si>
  <si>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</si>
  <si>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</si>
  <si>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</si>
  <si>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</si>
  <si>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</si>
  <si>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</si>
  <si>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</si>
  <si>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</si>
  <si>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</si>
  <si>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</si>
  <si>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</si>
  <si>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</si>
  <si>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</si>
  <si>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</si>
  <si>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</si>
  <si>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</si>
  <si>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</si>
  <si>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</si>
  <si>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</si>
  <si>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</si>
  <si>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</si>
  <si>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</si>
  <si>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</si>
  <si>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</si>
  <si>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</si>
  <si>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</si>
  <si>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</si>
  <si>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</si>
  <si>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</si>
  <si>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</si>
  <si>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</si>
  <si>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</si>
  <si>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</si>
  <si>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</si>
  <si>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</si>
  <si>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</si>
  <si>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</si>
  <si>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</si>
  <si>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</si>
  <si>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</si>
  <si>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</si>
  <si>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</si>
  <si>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</si>
  <si>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</si>
  <si>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</si>
  <si>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</si>
  <si>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</si>
  <si>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</si>
  <si>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</si>
  <si>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</si>
  <si>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</si>
  <si>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</si>
  <si>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</si>
  <si>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</si>
  <si>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</si>
  <si>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</si>
  <si>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</si>
  <si>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</si>
  <si>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</si>
  <si>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</si>
  <si>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</si>
  <si>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</si>
  <si>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</si>
  <si>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</si>
  <si>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</si>
  <si>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</si>
  <si>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</si>
  <si>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</si>
  <si>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</si>
  <si>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</si>
  <si>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</si>
  <si>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</si>
  <si>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</si>
  <si>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</si>
  <si>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</si>
  <si>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</si>
  <si>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</si>
  <si>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</si>
  <si>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</si>
  <si>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</si>
  <si>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</si>
  <si>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</si>
  <si>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</si>
  <si>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</si>
  <si>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</si>
  <si>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</si>
  <si>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</si>
  <si>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</si>
  <si>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</si>
  <si>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</si>
  <si>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</si>
  <si>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</si>
  <si>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</si>
  <si>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</si>
  <si>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</si>
  <si>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</si>
  <si>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</si>
  <si>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</si>
  <si>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</si>
  <si>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</si>
  <si>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</si>
  <si>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</si>
  <si>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</si>
  <si>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</si>
  <si>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</si>
  <si>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</si>
  <si>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</si>
  <si>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</si>
  <si>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</si>
  <si>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</si>
  <si>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</si>
  <si>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</si>
  <si>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</si>
  <si>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</si>
  <si>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</si>
  <si>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</si>
  <si>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</si>
  <si>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</si>
  <si>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</si>
  <si>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</si>
  <si>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</si>
  <si>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</si>
  <si>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</si>
  <si>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</si>
  <si>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</si>
  <si>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</si>
  <si>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</si>
  <si>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</si>
  <si>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</si>
  <si>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</si>
  <si>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</si>
  <si>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</si>
  <si>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</si>
  <si>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</si>
  <si>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</si>
  <si>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</si>
  <si>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</si>
  <si>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</si>
  <si>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</si>
  <si>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</si>
  <si>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</si>
  <si>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</si>
  <si>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</si>
  <si>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</si>
  <si>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</si>
  <si>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</si>
  <si>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</si>
  <si>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</si>
  <si>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</si>
  <si>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</si>
  <si>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</si>
  <si>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</si>
  <si>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</si>
  <si>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</si>
  <si>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</si>
  <si>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</si>
  <si>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</si>
  <si>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</si>
  <si>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</si>
  <si>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</si>
  <si>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</si>
  <si>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</si>
  <si>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</si>
  <si>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</si>
  <si>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</si>
  <si>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</si>
  <si>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</si>
  <si>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</si>
  <si>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</si>
  <si>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</si>
  <si>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</si>
  <si>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</si>
  <si>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</si>
  <si>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</si>
  <si>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</si>
  <si>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</si>
  <si>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</si>
  <si>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</si>
  <si>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</si>
  <si>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</si>
  <si>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</si>
  <si>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</si>
  <si>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</si>
  <si>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</si>
  <si>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</si>
  <si>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</si>
  <si>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</si>
  <si>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</si>
  <si>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</si>
  <si>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</si>
  <si>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</si>
  <si>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</si>
  <si>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</si>
  <si>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</si>
  <si>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</si>
  <si>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</si>
  <si>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</si>
  <si>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</si>
  <si>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</si>
  <si>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</si>
  <si>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</si>
  <si>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</si>
  <si>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</si>
  <si>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</si>
  <si>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</si>
  <si>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</si>
  <si>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</si>
  <si>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</si>
  <si>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</si>
  <si>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</si>
  <si>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</si>
  <si>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</si>
  <si>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</si>
  <si>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</si>
  <si>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</si>
  <si>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</si>
  <si>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</si>
  <si>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</si>
  <si>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</si>
  <si>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</si>
  <si>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</si>
  <si>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</si>
  <si>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</si>
  <si>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</si>
  <si>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</si>
  <si>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</si>
  <si>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</si>
  <si>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</si>
  <si>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</si>
  <si>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</si>
  <si>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</si>
  <si>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</si>
  <si>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</si>
  <si>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</si>
  <si>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</si>
  <si>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</si>
  <si>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</si>
  <si>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</si>
  <si>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</si>
  <si>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</si>
  <si>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</si>
  <si>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</si>
  <si>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</si>
  <si>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</si>
  <si>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</si>
  <si>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</si>
  <si>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</si>
  <si>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</si>
  <si>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</si>
  <si>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</si>
  <si>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</si>
  <si>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</si>
  <si>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</si>
  <si>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</si>
  <si>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</si>
  <si>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</si>
  <si>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</si>
  <si>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</si>
  <si>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</si>
  <si>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</si>
  <si>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</si>
  <si>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</si>
  <si>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</si>
  <si>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</si>
  <si>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</si>
  <si>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</si>
  <si>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</si>
  <si>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</si>
  <si>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</si>
  <si>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</si>
  <si>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</si>
  <si>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</si>
  <si>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</si>
  <si>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</si>
  <si>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</si>
  <si>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</si>
  <si>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</si>
  <si>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</si>
  <si>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</si>
  <si>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</si>
  <si>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</si>
  <si>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</si>
  <si>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</si>
  <si>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</si>
  <si>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</si>
  <si>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</si>
  <si>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</si>
  <si>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</si>
  <si>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</si>
  <si>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</si>
  <si>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</si>
  <si>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</si>
  <si>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</si>
  <si>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</si>
  <si>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</si>
  <si>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</si>
  <si>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</si>
  <si>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</si>
  <si>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</si>
  <si>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</si>
  <si>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</si>
  <si>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</si>
  <si>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</si>
  <si>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</si>
  <si>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</si>
  <si>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</si>
  <si>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</si>
  <si>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</si>
  <si>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</si>
  <si>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</si>
  <si>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</si>
  <si>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</si>
  <si>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</si>
  <si>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</si>
  <si>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</si>
  <si>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</si>
  <si>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</si>
  <si>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</si>
  <si>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</si>
  <si>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</si>
  <si>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</si>
  <si>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</si>
  <si>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</si>
  <si>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</si>
  <si>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</si>
  <si>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</si>
  <si>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</si>
  <si>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</si>
  <si>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</si>
  <si>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</si>
  <si>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</si>
  <si>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</si>
  <si>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</si>
  <si>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</si>
  <si>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</si>
  <si>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</si>
  <si>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</si>
  <si>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</si>
  <si>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</si>
  <si>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</si>
  <si>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</si>
  <si>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</si>
  <si>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</si>
  <si>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</si>
  <si>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</si>
  <si>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</si>
  <si>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</si>
  <si>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</si>
  <si>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</si>
  <si>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</si>
  <si>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</si>
  <si>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</si>
  <si>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</si>
  <si>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</si>
  <si>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</si>
  <si>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</si>
  <si>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</si>
  <si>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</si>
  <si>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</si>
  <si>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</si>
  <si>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</si>
  <si>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</si>
  <si>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</si>
  <si>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</si>
  <si>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</si>
  <si>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</si>
  <si>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</si>
  <si>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</si>
  <si>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</si>
  <si>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</si>
  <si>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</si>
  <si>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</si>
  <si>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</si>
  <si>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</si>
  <si>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</si>
  <si>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</si>
  <si>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</si>
  <si>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</si>
  <si>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</si>
  <si>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</si>
  <si>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</si>
  <si>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</si>
  <si>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</si>
  <si>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</si>
  <si>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</si>
  <si>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</si>
  <si>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</si>
  <si>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</si>
  <si>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</si>
  <si>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</si>
  <si>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</si>
  <si>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</si>
  <si>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</si>
  <si>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</si>
  <si>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</si>
  <si>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</si>
  <si>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</si>
  <si>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</si>
  <si>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</si>
  <si>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</si>
  <si>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</si>
  <si>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</si>
  <si>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</si>
  <si>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</si>
  <si>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</si>
  <si>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</si>
  <si>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</si>
  <si>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</si>
  <si>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</si>
  <si>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</si>
  <si>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</si>
  <si>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</si>
  <si>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</si>
  <si>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</si>
  <si>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</si>
  <si>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</si>
  <si>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</si>
  <si>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</si>
  <si>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</si>
  <si>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</si>
  <si>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</si>
  <si>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</si>
  <si>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</si>
  <si>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</si>
  <si>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</si>
  <si>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</si>
  <si>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</si>
  <si>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</si>
  <si>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</si>
  <si>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</si>
  <si>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</si>
  <si>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</si>
  <si>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</si>
  <si>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</si>
  <si>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</si>
  <si>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</si>
  <si>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</si>
  <si>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</si>
  <si>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</si>
  <si>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</si>
  <si>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</si>
  <si>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</si>
  <si>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</si>
  <si>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</si>
  <si>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</si>
  <si>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</si>
  <si>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</si>
  <si>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</si>
  <si>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</si>
  <si>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</si>
  <si>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</si>
  <si>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</si>
  <si>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</si>
  <si>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</si>
  <si>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</si>
  <si>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</si>
  <si>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</si>
  <si>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</si>
  <si>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</si>
  <si>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</si>
  <si>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</si>
  <si>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</si>
  <si>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</si>
  <si>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</si>
  <si>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</si>
  <si>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</si>
  <si>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</si>
  <si>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</si>
  <si>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</si>
  <si>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</si>
  <si>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</si>
  <si>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</si>
  <si>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</si>
  <si>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</si>
  <si>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</si>
  <si>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</si>
  <si>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</si>
  <si>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</si>
  <si>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</si>
  <si>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</si>
  <si>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</si>
  <si>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</si>
  <si>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</si>
  <si>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</si>
  <si>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</si>
  <si>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</si>
  <si>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</si>
  <si>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</si>
  <si>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</si>
  <si>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</si>
  <si>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</si>
  <si>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</si>
  <si>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</si>
  <si>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</si>
  <si>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</si>
  <si>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</si>
  <si>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</si>
  <si>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</si>
  <si>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</si>
  <si>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</si>
  <si>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</si>
  <si>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</si>
  <si>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</si>
  <si>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</si>
  <si>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</si>
  <si>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</si>
  <si>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</si>
  <si>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</si>
  <si>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</si>
  <si>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</si>
  <si>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</si>
  <si>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</si>
  <si>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</si>
  <si>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</si>
  <si>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</si>
  <si>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</si>
  <si>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</si>
  <si>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</si>
  <si>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</si>
  <si>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</si>
  <si>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</si>
  <si>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</si>
  <si>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</si>
  <si>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</si>
  <si>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</si>
  <si>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</si>
  <si>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</si>
  <si>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</si>
  <si>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</si>
  <si>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</si>
  <si>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</si>
  <si>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</si>
  <si>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</si>
  <si>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</si>
  <si>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</si>
  <si>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</si>
  <si>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</si>
  <si>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</si>
  <si>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</si>
  <si>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</si>
  <si>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</si>
  <si>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</si>
  <si>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</si>
  <si>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</si>
  <si>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</si>
  <si>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</si>
  <si>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</si>
  <si>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</si>
  <si>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</si>
  <si>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</si>
  <si>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</si>
  <si>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</si>
  <si>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</si>
  <si>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</si>
  <si>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</si>
  <si>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</si>
  <si>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</si>
  <si>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</si>
  <si>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</si>
  <si>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</si>
  <si>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</si>
  <si>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</si>
  <si>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</si>
  <si>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</si>
  <si>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</si>
  <si>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</si>
  <si>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</si>
  <si>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</si>
  <si>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</si>
  <si>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</si>
  <si>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</si>
  <si>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</si>
  <si>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</si>
  <si>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</si>
  <si>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</si>
  <si>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</si>
  <si>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</si>
  <si>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</si>
  <si>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</si>
  <si>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</si>
  <si>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</si>
  <si>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</si>
  <si>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</si>
  <si>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</si>
  <si>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</si>
  <si>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</si>
  <si>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</si>
  <si>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</si>
  <si>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</si>
  <si>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</si>
  <si>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</si>
  <si>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</si>
  <si>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</si>
  <si>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</si>
  <si>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</si>
  <si>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</si>
  <si>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</si>
  <si>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</si>
  <si>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</si>
  <si>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</si>
  <si>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</si>
  <si>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</si>
  <si>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</si>
  <si>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</si>
  <si>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</si>
  <si>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</si>
  <si>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</si>
  <si>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</si>
  <si>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</si>
  <si>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</si>
  <si>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</si>
  <si>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</si>
  <si>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</si>
  <si>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</si>
  <si>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</si>
  <si>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</si>
  <si>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</si>
  <si>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</si>
  <si>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</si>
  <si>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</si>
  <si>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</si>
  <si>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</si>
  <si>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</si>
  <si>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</si>
  <si>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</si>
  <si>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</si>
  <si>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</si>
  <si>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</si>
  <si>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</si>
  <si>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</si>
  <si>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</si>
  <si>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</si>
  <si>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</si>
  <si>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</si>
  <si>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</si>
  <si>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</si>
  <si>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</si>
  <si>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</si>
  <si>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</si>
  <si>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</si>
  <si>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</si>
  <si>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</si>
  <si>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</si>
  <si>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</si>
  <si>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</si>
  <si>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</si>
  <si>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</si>
  <si>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</si>
  <si>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</si>
  <si>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</si>
  <si>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</si>
  <si>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</si>
  <si>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</si>
  <si>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</si>
  <si>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</si>
  <si>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</si>
  <si>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</si>
  <si>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</si>
  <si>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</si>
  <si>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</si>
  <si>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</si>
  <si>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</si>
  <si>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</si>
  <si>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</si>
  <si>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</si>
  <si>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</si>
  <si>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</si>
  <si>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</si>
  <si>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</si>
  <si>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</si>
  <si>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</si>
  <si>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</si>
  <si>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</si>
  <si>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</si>
  <si>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</si>
  <si>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</si>
  <si>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</si>
  <si>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</si>
  <si>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</si>
  <si>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</si>
  <si>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</si>
  <si>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</si>
  <si>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</si>
  <si>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</si>
  <si>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</si>
  <si>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</si>
  <si>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</si>
  <si>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</si>
  <si>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</si>
  <si>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</si>
  <si>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</si>
  <si>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</si>
  <si>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</si>
  <si>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</si>
  <si>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</si>
  <si>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</si>
  <si>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</si>
  <si>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</si>
  <si>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</si>
  <si>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</si>
  <si>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</si>
  <si>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</si>
  <si>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</si>
  <si>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</si>
  <si>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</si>
  <si>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</si>
  <si>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</si>
  <si>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</si>
  <si>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</si>
  <si>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</si>
  <si>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</si>
  <si>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</si>
  <si>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</si>
  <si>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</si>
  <si>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</si>
  <si>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</si>
  <si>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</si>
  <si>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</si>
  <si>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</si>
  <si>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</si>
  <si>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</si>
  <si>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</si>
  <si>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</si>
  <si>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</si>
  <si>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</si>
  <si>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</si>
  <si>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</si>
  <si>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</si>
  <si>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</si>
  <si>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</si>
  <si>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</si>
  <si>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</si>
  <si>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</si>
  <si>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</si>
  <si>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</si>
  <si>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</si>
  <si>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</si>
  <si>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</si>
  <si>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</si>
  <si>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</si>
  <si>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</si>
  <si>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</si>
  <si>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</si>
  <si>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</si>
  <si>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</si>
  <si>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</si>
  <si>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</si>
  <si>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</si>
  <si>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</si>
  <si>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</si>
  <si>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</si>
  <si>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</si>
  <si>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</si>
  <si>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</si>
  <si>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</si>
  <si>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</si>
  <si>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</si>
  <si>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</si>
  <si>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</si>
  <si>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</si>
  <si>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</si>
  <si>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</si>
  <si>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</si>
  <si>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</si>
  <si>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</si>
  <si>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</si>
  <si>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</si>
  <si>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</si>
  <si>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</si>
  <si>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</si>
  <si>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</si>
  <si>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</si>
  <si>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</si>
  <si>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</si>
  <si>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</si>
  <si>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</si>
  <si>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</si>
  <si>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</si>
  <si>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</si>
  <si>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</si>
  <si>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</si>
  <si>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</si>
  <si>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</si>
  <si>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</si>
  <si>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</si>
  <si>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</si>
  <si>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</si>
  <si>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</si>
  <si>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</si>
  <si>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</si>
  <si>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</si>
  <si>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</si>
  <si>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</si>
  <si>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</si>
  <si>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</si>
  <si>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</si>
  <si>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</si>
  <si>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</si>
  <si>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</si>
  <si>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</si>
  <si>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</si>
  <si>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</si>
  <si>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</si>
  <si>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</si>
  <si>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</si>
  <si>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</si>
  <si>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</si>
  <si>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</si>
  <si>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</si>
  <si>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</si>
  <si>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</si>
  <si>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</si>
  <si>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</si>
  <si>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</si>
  <si>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</si>
  <si>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</si>
  <si>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</si>
  <si>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</si>
  <si>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</si>
  <si>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</si>
  <si>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</si>
  <si>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</si>
  <si>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</si>
  <si>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</si>
  <si>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</si>
  <si>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</si>
  <si>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</si>
  <si>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</si>
  <si>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</si>
  <si>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</si>
  <si>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</si>
  <si>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</si>
  <si>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</si>
  <si>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</si>
  <si>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</si>
  <si>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</si>
  <si>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</si>
  <si>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</si>
  <si>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</si>
  <si>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</si>
  <si>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</si>
  <si>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</si>
  <si>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</si>
  <si>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</si>
  <si>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</si>
  <si>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</si>
  <si>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</si>
  <si>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</si>
  <si>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</si>
  <si>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</si>
  <si>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</si>
  <si>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</si>
  <si>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</si>
  <si>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</si>
  <si>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</si>
  <si>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</si>
  <si>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</si>
  <si>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</si>
  <si>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</si>
  <si>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</si>
  <si>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</si>
  <si>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</si>
  <si>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</si>
  <si>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</si>
  <si>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</si>
  <si>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</si>
  <si>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</si>
  <si>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</si>
  <si>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</si>
  <si>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</si>
  <si>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</si>
  <si>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</si>
  <si>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</si>
  <si>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</si>
  <si>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</si>
  <si>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</si>
  <si>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</si>
  <si>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</si>
  <si>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</si>
  <si>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</si>
  <si>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</si>
  <si>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</si>
  <si>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</si>
  <si>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</si>
  <si>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</si>
  <si>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</si>
  <si>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</si>
  <si>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</si>
  <si>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</si>
  <si>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</si>
  <si>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</si>
  <si>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</si>
  <si>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</si>
  <si>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</si>
  <si>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</si>
  <si>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</si>
  <si>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</si>
  <si>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</si>
  <si>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</si>
  <si>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</si>
  <si>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</si>
  <si>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</si>
  <si>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</si>
  <si>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</si>
  <si>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</si>
  <si>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</si>
  <si>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</si>
  <si>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</si>
  <si>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</si>
  <si>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</si>
  <si>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</si>
  <si>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</si>
  <si>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</si>
  <si>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</si>
  <si>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</si>
  <si>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</si>
  <si>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</si>
  <si>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</si>
  <si>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</si>
  <si>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</si>
  <si>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</si>
  <si>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</si>
  <si>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</si>
  <si>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</si>
  <si>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</si>
  <si>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</si>
  <si>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</si>
  <si>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</si>
  <si>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</si>
  <si>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</si>
  <si>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</si>
  <si>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</si>
  <si>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</si>
  <si>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</si>
  <si>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</si>
  <si>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</si>
  <si>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</si>
  <si>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</si>
  <si>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</si>
  <si>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</si>
  <si>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</si>
  <si>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</si>
  <si>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</si>
  <si>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</si>
  <si>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</si>
  <si>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</si>
  <si>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</si>
  <si>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</si>
  <si>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</si>
  <si>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</si>
  <si>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</si>
  <si>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</si>
  <si>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</si>
  <si>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</si>
  <si>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</si>
  <si>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</si>
  <si>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</si>
  <si>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</si>
  <si>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</si>
  <si>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</si>
  <si>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</si>
  <si>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</si>
  <si>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</si>
  <si>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</si>
  <si>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</si>
  <si>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</si>
  <si>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</si>
  <si>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</si>
  <si>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</si>
  <si>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</si>
  <si>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</si>
  <si>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</si>
  <si>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</si>
  <si>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</si>
  <si>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</si>
  <si>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</si>
  <si>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</si>
  <si>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</si>
  <si>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</si>
  <si>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</si>
  <si>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</si>
  <si>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</si>
  <si>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</si>
  <si>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</si>
  <si>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</si>
  <si>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</si>
  <si>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</si>
  <si>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</si>
  <si>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</si>
  <si>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</si>
  <si>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</si>
  <si>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</si>
  <si>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</si>
  <si>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</si>
  <si>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</si>
  <si>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</si>
  <si>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</si>
  <si>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</si>
  <si>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</si>
  <si>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</si>
  <si>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</si>
  <si>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</si>
  <si>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</si>
  <si>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</si>
  <si>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</si>
  <si>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</si>
  <si>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</si>
  <si>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</si>
  <si>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</si>
  <si>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</si>
  <si>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</si>
  <si>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</si>
  <si>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</si>
  <si>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</si>
  <si>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</si>
  <si>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</si>
  <si>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</si>
  <si>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</si>
  <si>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</si>
  <si>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</si>
  <si>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</si>
  <si>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</si>
  <si>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</si>
  <si>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</si>
  <si>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</si>
  <si>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</si>
  <si>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</si>
  <si>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</si>
  <si>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</si>
  <si>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</si>
  <si>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</si>
  <si>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</si>
  <si>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</si>
  <si>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</si>
  <si>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</si>
  <si>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</si>
  <si>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</si>
  <si>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</si>
  <si>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</si>
  <si>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</si>
  <si>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</si>
  <si>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</si>
  <si>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</si>
  <si>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</si>
  <si>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</si>
  <si>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</si>
  <si>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</si>
  <si>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</si>
  <si>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</si>
  <si>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</si>
  <si>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</si>
  <si>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</si>
  <si>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</si>
  <si>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</si>
  <si>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</si>
  <si>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</si>
  <si>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</si>
  <si>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</si>
  <si>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</si>
  <si>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</si>
  <si>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</si>
  <si>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</si>
  <si>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</si>
  <si>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</si>
  <si>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</si>
  <si>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</si>
  <si>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</si>
  <si>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</si>
  <si>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</si>
  <si>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</si>
  <si>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</si>
  <si>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</si>
  <si>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</si>
  <si>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</si>
  <si>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</si>
  <si>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</si>
  <si>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</si>
  <si>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</si>
  <si>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</si>
  <si>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</si>
  <si>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</si>
  <si>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</si>
  <si>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</si>
  <si>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</si>
  <si>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</si>
  <si>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</si>
  <si>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</si>
  <si>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</si>
  <si>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</si>
  <si>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</si>
  <si>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</si>
  <si>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</si>
  <si>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</si>
  <si>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</si>
  <si>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</si>
  <si>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</si>
  <si>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</si>
  <si>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</si>
  <si>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</si>
  <si>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</si>
  <si>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</si>
  <si>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</si>
  <si>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</si>
  <si>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</si>
  <si>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</si>
  <si>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</si>
  <si>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</si>
  <si>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</si>
  <si>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</si>
  <si>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</si>
  <si>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</si>
  <si>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</si>
  <si>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</si>
  <si>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</si>
  <si>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</si>
  <si>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</si>
  <si>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</si>
  <si>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</si>
  <si>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</si>
  <si>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</si>
  <si>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</si>
  <si>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</si>
  <si>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</si>
  <si>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</si>
  <si>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</si>
  <si>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</si>
  <si>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</si>
  <si>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</si>
  <si>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</si>
  <si>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</si>
  <si>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</si>
  <si>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</si>
  <si>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</si>
  <si>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</si>
  <si>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</si>
  <si>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</si>
  <si>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</si>
  <si>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</si>
  <si>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</si>
  <si>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</si>
  <si>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</si>
  <si>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</si>
  <si>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</si>
  <si>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</si>
  <si>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</si>
  <si>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</si>
  <si>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</si>
  <si>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</si>
  <si>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</si>
  <si>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</si>
  <si>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</si>
  <si>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</si>
  <si>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</si>
  <si>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</si>
  <si>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</si>
  <si>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</si>
  <si>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</si>
  <si>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</si>
  <si>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</si>
  <si>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</si>
  <si>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</si>
  <si>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</si>
  <si>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</si>
  <si>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</si>
  <si>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</si>
  <si>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</si>
  <si>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</si>
  <si>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</si>
  <si>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</si>
  <si>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</si>
  <si>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</si>
  <si>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</si>
  <si>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</si>
  <si>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</si>
  <si>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</si>
  <si>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</si>
  <si>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</si>
  <si>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</si>
  <si>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</si>
  <si>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</si>
  <si>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</si>
  <si>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</si>
  <si>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</si>
  <si>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</si>
  <si>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</si>
  <si>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</si>
  <si>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</si>
  <si>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</si>
  <si>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</si>
  <si>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</si>
  <si>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</si>
  <si>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</si>
  <si>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</si>
  <si>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</si>
  <si>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</si>
  <si>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</si>
  <si>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</si>
  <si>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</si>
  <si>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</si>
  <si>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</si>
  <si>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</si>
  <si>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</si>
  <si>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</si>
  <si>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</si>
  <si>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</si>
  <si>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</si>
  <si>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</si>
  <si>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</si>
  <si>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</si>
  <si>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</si>
  <si>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</si>
  <si>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</si>
  <si>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</si>
  <si>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</si>
  <si>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</si>
  <si>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</si>
  <si>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</si>
  <si>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</si>
  <si>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</si>
  <si>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</si>
  <si>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</si>
  <si>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</si>
  <si>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</si>
  <si>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</si>
  <si>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</si>
  <si>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</si>
  <si>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</si>
  <si>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</si>
  <si>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</si>
  <si>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</si>
  <si>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</si>
  <si>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</si>
  <si>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</si>
  <si>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</si>
  <si>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</si>
  <si>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</si>
  <si>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</si>
  <si>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</si>
  <si>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</si>
  <si>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</si>
  <si>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</si>
  <si>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</si>
  <si>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</si>
  <si>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</si>
  <si>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</si>
  <si>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</si>
  <si>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</si>
  <si>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</si>
  <si>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</si>
  <si>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</si>
  <si>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</si>
  <si>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</si>
  <si>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</si>
  <si>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</si>
  <si>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</si>
  <si>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</si>
  <si>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</si>
  <si>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</si>
  <si>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</si>
  <si>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</si>
  <si>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</si>
  <si>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</si>
  <si>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</si>
  <si>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</si>
  <si>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</si>
  <si>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</si>
  <si>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</si>
  <si>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</si>
  <si>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</si>
  <si>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</si>
  <si>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</si>
  <si>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</si>
  <si>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</si>
  <si>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</si>
  <si>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</si>
  <si>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</si>
  <si>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</si>
  <si>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</si>
  <si>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</si>
  <si>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</si>
  <si>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</si>
  <si>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</si>
  <si>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</si>
  <si>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</si>
  <si>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</si>
  <si>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</si>
  <si>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</si>
  <si>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</si>
  <si>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</si>
  <si>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</si>
  <si>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</si>
  <si>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</si>
  <si>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</si>
  <si>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</si>
  <si>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</si>
  <si>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</si>
  <si>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</si>
  <si>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</si>
  <si>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</si>
  <si>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</si>
  <si>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</si>
  <si>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</si>
  <si>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</si>
  <si>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</si>
  <si>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</si>
  <si>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</si>
  <si>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</si>
  <si>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</si>
  <si>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</si>
  <si>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</si>
  <si>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</si>
  <si>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</si>
  <si>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</si>
  <si>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</si>
  <si>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</si>
  <si>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</si>
  <si>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</si>
  <si>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</si>
  <si>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</si>
  <si>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</si>
  <si>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</si>
  <si>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</si>
  <si>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</si>
  <si>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</si>
  <si>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</si>
  <si>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</si>
  <si>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</si>
  <si>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</si>
  <si>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</si>
  <si>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</si>
  <si>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</si>
  <si>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</si>
  <si>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</si>
  <si>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</si>
  <si>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</si>
  <si>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</si>
  <si>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</si>
  <si>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</si>
  <si>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</si>
  <si>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</si>
  <si>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</si>
  <si>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</si>
  <si>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</si>
  <si>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</si>
  <si>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</si>
  <si>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</si>
  <si>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</si>
  <si>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</si>
  <si>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</si>
  <si>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</si>
  <si>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</si>
  <si>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</si>
  <si>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</si>
  <si>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</si>
  <si>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</si>
  <si>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</si>
  <si>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</si>
  <si>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</si>
  <si>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</si>
  <si>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</si>
  <si>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</si>
  <si>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</si>
  <si>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</si>
  <si>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</si>
  <si>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</si>
  <si>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</si>
  <si>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</si>
  <si>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</si>
  <si>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</si>
  <si>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</si>
  <si>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</si>
  <si>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</si>
  <si>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</si>
  <si>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</si>
  <si>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</si>
  <si>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</si>
  <si>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</si>
  <si>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</si>
  <si>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</si>
  <si>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</si>
  <si>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</si>
  <si>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</si>
  <si>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</si>
  <si>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</si>
  <si>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</si>
  <si>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</si>
  <si>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</si>
  <si>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</si>
  <si>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</si>
  <si>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</si>
  <si>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</si>
  <si>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</si>
  <si>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</si>
  <si>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</si>
  <si>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</si>
  <si>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</si>
  <si>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</si>
  <si>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</si>
  <si>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</si>
  <si>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</si>
  <si>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</si>
  <si>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</si>
  <si>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</si>
  <si>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</si>
  <si>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</si>
  <si>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</si>
  <si>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</si>
  <si>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</si>
  <si>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</si>
  <si>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</si>
  <si>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</si>
  <si>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</si>
  <si>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</si>
  <si>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</si>
  <si>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</si>
  <si>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</si>
  <si>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</si>
  <si>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</si>
  <si>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</si>
  <si>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</si>
  <si>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</si>
  <si>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</si>
  <si>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</si>
  <si>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</si>
  <si>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</si>
  <si>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</si>
  <si>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</si>
  <si>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</si>
  <si>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</si>
  <si>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</si>
  <si>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</si>
  <si>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</si>
  <si>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</si>
  <si>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</si>
  <si>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</si>
  <si>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</si>
  <si>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</si>
  <si>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</si>
  <si>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</si>
  <si>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</si>
  <si>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</si>
  <si>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</si>
  <si>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</si>
  <si>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</si>
  <si>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</si>
  <si>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</si>
  <si>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</si>
  <si>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</si>
  <si>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</si>
  <si>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</si>
  <si>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</si>
  <si>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</si>
  <si>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</si>
  <si>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</si>
  <si>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</si>
  <si>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</si>
  <si>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</si>
  <si>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</si>
  <si>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</si>
  <si>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</si>
  <si>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</si>
  <si>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</si>
  <si>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</si>
  <si>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</si>
  <si>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</si>
  <si>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</si>
  <si>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</si>
  <si>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</si>
  <si>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</si>
  <si>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</si>
  <si>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</si>
  <si>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</si>
  <si>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</si>
  <si>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</si>
  <si>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</si>
  <si>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</si>
  <si>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</si>
  <si>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</si>
  <si>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</si>
  <si>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</si>
  <si>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</si>
  <si>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</si>
  <si>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</si>
  <si>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</si>
  <si>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</si>
  <si>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</si>
  <si>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</si>
  <si>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</si>
  <si>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</si>
  <si>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</si>
  <si>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</si>
  <si>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</si>
  <si>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</si>
  <si>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</si>
  <si>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</si>
  <si>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</si>
  <si>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</si>
  <si>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</si>
  <si>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</si>
  <si>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</si>
  <si>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</si>
  <si>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</si>
  <si>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</si>
  <si>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</si>
  <si>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</si>
  <si>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</si>
  <si>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</si>
  <si>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</si>
  <si>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</si>
  <si>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</si>
  <si>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</si>
  <si>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</si>
  <si>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</si>
  <si>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</si>
  <si>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</si>
  <si>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</si>
  <si>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</si>
  <si>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</si>
  <si>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</si>
  <si>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</si>
  <si>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</si>
  <si>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</si>
  <si>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</si>
  <si>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</si>
  <si>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</si>
  <si>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</si>
  <si>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</si>
  <si>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</si>
  <si>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</si>
  <si>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</si>
  <si>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</si>
  <si>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</si>
  <si>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</si>
  <si>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</si>
  <si>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</si>
  <si>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</si>
  <si>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</si>
  <si>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</si>
  <si>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</si>
  <si>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</si>
  <si>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</si>
  <si>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</si>
  <si>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</si>
  <si>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</si>
  <si>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</si>
  <si>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</si>
  <si>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</si>
  <si>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</si>
  <si>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</si>
  <si>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</si>
  <si>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</si>
  <si>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</si>
  <si>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</si>
  <si>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</si>
  <si>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</si>
  <si>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</si>
  <si>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</si>
  <si>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</si>
  <si>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</si>
  <si>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</si>
  <si>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</si>
  <si>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</si>
  <si>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</si>
  <si>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</si>
  <si>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</si>
  <si>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</si>
  <si>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</si>
  <si>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</si>
  <si>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</si>
  <si>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</si>
  <si>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</si>
  <si>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</si>
  <si>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</si>
  <si>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</si>
  <si>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</si>
  <si>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</si>
  <si>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</si>
  <si>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</si>
  <si>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</si>
  <si>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</si>
  <si>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</si>
  <si>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</si>
  <si>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</si>
  <si>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</si>
  <si>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</si>
  <si>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</si>
  <si>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</si>
  <si>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</si>
  <si>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</si>
  <si>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</si>
  <si>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</si>
  <si>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</si>
  <si>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</si>
  <si>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</si>
  <si>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</si>
  <si>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</si>
  <si>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</si>
  <si>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</si>
  <si>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</si>
  <si>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</si>
  <si>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</si>
  <si>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</si>
  <si>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</si>
  <si>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</si>
  <si>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</si>
  <si>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</si>
  <si>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</si>
  <si>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</si>
  <si>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</si>
  <si>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</si>
  <si>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</si>
  <si>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</si>
  <si>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</si>
  <si>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</si>
  <si>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</si>
  <si>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</si>
  <si>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</si>
  <si>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</si>
  <si>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</si>
  <si>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</si>
  <si>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</si>
  <si>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</si>
  <si>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</si>
  <si>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</si>
  <si>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</si>
  <si>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</si>
  <si>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</si>
  <si>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</si>
  <si>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</si>
  <si>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</si>
  <si>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</si>
  <si>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</si>
  <si>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</si>
  <si>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</si>
  <si>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</si>
  <si>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</si>
  <si>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</si>
  <si>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</si>
  <si>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</si>
  <si>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</si>
  <si>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</si>
  <si>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</si>
  <si>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</si>
  <si>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</si>
  <si>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</si>
  <si>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</si>
  <si>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</si>
  <si>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</si>
  <si>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</si>
  <si>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</si>
  <si>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</si>
  <si>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</si>
  <si>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</si>
  <si>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</si>
  <si>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</si>
  <si>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</si>
  <si>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</si>
  <si>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</si>
  <si>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</si>
  <si>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</si>
  <si>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</si>
  <si>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</si>
  <si>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</si>
  <si>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</si>
  <si>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</si>
  <si>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</si>
  <si>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</si>
  <si>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</si>
  <si>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</si>
  <si>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</si>
  <si>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</si>
  <si>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</si>
  <si>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</si>
  <si>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</si>
  <si>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</si>
  <si>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</si>
  <si>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</si>
  <si>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</si>
  <si>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</si>
  <si>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</si>
  <si>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</si>
  <si>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</si>
  <si>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</si>
  <si>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</si>
  <si>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</si>
  <si>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</si>
  <si>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</si>
  <si>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</si>
  <si>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</si>
  <si>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</si>
  <si>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</si>
  <si>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</si>
  <si>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</si>
  <si>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</si>
  <si>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</si>
  <si>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</si>
  <si>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</si>
  <si>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</si>
  <si>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</si>
  <si>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</si>
  <si>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</si>
  <si>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</si>
  <si>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</si>
  <si>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</si>
  <si>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</si>
  <si>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</si>
  <si>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</si>
  <si>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</si>
  <si>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</si>
  <si>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</si>
  <si>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</si>
  <si>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</si>
  <si>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</si>
  <si>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</si>
  <si>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</si>
  <si>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</si>
  <si>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</si>
  <si>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</si>
  <si>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</si>
  <si>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</si>
  <si>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</si>
  <si>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</si>
  <si>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</si>
  <si>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</si>
  <si>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</si>
  <si>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</si>
  <si>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</si>
  <si>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</si>
  <si>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</si>
  <si>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</si>
  <si>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</si>
  <si>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</si>
  <si>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</si>
  <si>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</si>
  <si>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</si>
  <si>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</si>
  <si>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</si>
  <si>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</si>
  <si>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</si>
  <si>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</si>
  <si>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</si>
  <si>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</si>
  <si>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</si>
  <si>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</si>
  <si>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</si>
  <si>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</si>
  <si>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</si>
  <si>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</si>
  <si>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</si>
  <si>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</si>
  <si>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</si>
  <si>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</si>
  <si>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</si>
  <si>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</si>
  <si>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</si>
  <si>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</si>
  <si>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</si>
  <si>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</si>
  <si>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</si>
  <si>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</si>
  <si>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</si>
  <si>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</si>
  <si>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</si>
  <si>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</si>
  <si>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</si>
  <si>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</si>
  <si>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</si>
  <si>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</si>
  <si>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</si>
  <si>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</si>
  <si>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</si>
  <si>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</si>
  <si>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</si>
  <si>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</si>
  <si>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</si>
  <si>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</si>
  <si>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</si>
  <si>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</si>
  <si>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</si>
  <si>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</si>
  <si>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</si>
  <si>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</si>
  <si>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</si>
  <si>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</si>
  <si>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</si>
  <si>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</si>
  <si>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</si>
  <si>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</si>
  <si>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</si>
  <si>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</si>
  <si>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</si>
  <si>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</si>
  <si>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</si>
  <si>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</si>
  <si>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</si>
  <si>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</si>
  <si>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</si>
  <si>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</si>
  <si>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</si>
  <si>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</si>
  <si>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</si>
  <si>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</si>
  <si>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</si>
  <si>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</si>
  <si>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</si>
  <si>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</si>
  <si>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</si>
  <si>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</si>
  <si>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</si>
  <si>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</si>
  <si>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</si>
  <si>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</si>
  <si>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</si>
  <si>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</si>
  <si>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</si>
  <si>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</si>
  <si>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</si>
  <si>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</si>
  <si>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</si>
  <si>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</si>
  <si>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</si>
  <si>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</si>
  <si>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</si>
  <si>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</si>
  <si>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</si>
  <si>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</si>
  <si>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</si>
  <si>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</si>
  <si>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</si>
  <si>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</si>
  <si>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</si>
  <si>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</si>
  <si>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</si>
  <si>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</si>
  <si>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</si>
  <si>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</si>
  <si>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</si>
  <si>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</si>
  <si>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</si>
  <si>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</si>
  <si>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</si>
  <si>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</si>
  <si>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</si>
  <si>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</si>
  <si>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</si>
  <si>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</si>
  <si>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</si>
  <si>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</si>
  <si>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</si>
  <si>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</si>
  <si>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</si>
  <si>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</si>
  <si>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</si>
  <si>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</si>
  <si>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</si>
  <si>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</si>
  <si>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</si>
  <si>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</si>
  <si>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</si>
  <si>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</si>
  <si>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</si>
  <si>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</si>
  <si>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</si>
  <si>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</si>
  <si>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</si>
  <si>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</si>
  <si>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</si>
  <si>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</si>
  <si>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</si>
  <si>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</si>
  <si>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</si>
  <si>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</si>
  <si>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</si>
  <si>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</si>
  <si>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</si>
  <si>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</si>
  <si>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</si>
  <si>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</si>
  <si>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</si>
  <si>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</si>
  <si>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</si>
  <si>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</si>
  <si>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</si>
  <si>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</si>
  <si>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</si>
  <si>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</si>
  <si>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</si>
  <si>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</si>
  <si>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</si>
  <si>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</si>
  <si>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</si>
  <si>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</si>
  <si>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</si>
  <si>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</si>
  <si>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</si>
  <si>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</si>
  <si>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</si>
  <si>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</si>
  <si>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</si>
  <si>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</si>
  <si>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</si>
  <si>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</si>
  <si>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</si>
  <si>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</si>
  <si>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</si>
  <si>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</si>
  <si>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</si>
  <si>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</si>
  <si>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</si>
  <si>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</si>
  <si>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</si>
  <si>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</si>
  <si>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</si>
  <si>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</si>
  <si>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</si>
  <si>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</si>
  <si>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</si>
  <si>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</si>
  <si>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</si>
  <si>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</si>
  <si>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</si>
  <si>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</si>
  <si>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</si>
  <si>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</si>
  <si>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</si>
  <si>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</si>
  <si>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</si>
  <si>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</si>
  <si>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</si>
  <si>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</si>
  <si>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</si>
  <si>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</si>
  <si>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</si>
  <si>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</si>
  <si>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</si>
  <si>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</si>
  <si>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</si>
  <si>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</si>
  <si>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</si>
  <si>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</si>
  <si>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</si>
  <si>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</si>
  <si>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</si>
  <si>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</si>
  <si>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</si>
  <si>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</si>
  <si>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</si>
  <si>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</si>
  <si>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</si>
  <si>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</si>
  <si>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</si>
  <si>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</si>
  <si>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</si>
  <si>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</si>
  <si>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</si>
  <si>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</si>
  <si>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</si>
  <si>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</si>
  <si>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</si>
  <si>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</si>
  <si>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</si>
  <si>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</si>
  <si>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</si>
  <si>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</si>
  <si>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</si>
  <si>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</si>
  <si>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</si>
  <si>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</si>
  <si>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</si>
  <si>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</si>
  <si>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</si>
  <si>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</si>
  <si>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</si>
  <si>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</si>
  <si>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</si>
  <si>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</si>
  <si>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</si>
  <si>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</si>
  <si>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</si>
  <si>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</si>
  <si>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</si>
  <si>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</si>
  <si>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</si>
  <si>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</si>
  <si>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</si>
  <si>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</si>
  <si>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</si>
  <si>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</si>
  <si>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</si>
  <si>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</si>
  <si>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</si>
  <si>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</si>
  <si>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</si>
  <si>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</si>
  <si>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</si>
  <si>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</si>
  <si>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</si>
  <si>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</si>
  <si>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</si>
  <si>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</si>
  <si>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</si>
  <si>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</si>
  <si>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</si>
  <si>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</si>
  <si>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</si>
  <si>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</si>
  <si>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</si>
  <si>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</si>
  <si>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</si>
  <si>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</si>
  <si>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</si>
  <si>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</si>
  <si>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</si>
  <si>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</si>
  <si>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</si>
  <si>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</si>
  <si>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</si>
  <si>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</si>
  <si>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</si>
  <si>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</si>
  <si>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</si>
  <si>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</si>
  <si>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</si>
  <si>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</si>
  <si>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</si>
  <si>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</si>
  <si>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</si>
  <si>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</si>
  <si>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</si>
  <si>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</si>
  <si>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</si>
  <si>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</si>
  <si>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</si>
  <si>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</si>
  <si>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</si>
  <si>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</si>
  <si>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</si>
  <si>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</si>
  <si>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</si>
  <si>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</si>
  <si>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</si>
  <si>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</si>
  <si>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</si>
  <si>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</si>
  <si>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</si>
  <si>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</si>
  <si>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</si>
  <si>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</si>
  <si>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</si>
  <si>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</si>
  <si>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</si>
  <si>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</si>
  <si>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</si>
  <si>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</si>
  <si>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</si>
  <si>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</si>
  <si>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</si>
  <si>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</si>
  <si>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</si>
  <si>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</si>
  <si>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</si>
  <si>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</si>
  <si>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</si>
  <si>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</si>
  <si>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</si>
  <si>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</si>
  <si>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</si>
  <si>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</si>
  <si>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</si>
  <si>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</si>
  <si>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</si>
  <si>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</si>
  <si>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</si>
  <si>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</si>
  <si>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</si>
  <si>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</si>
  <si>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</si>
  <si>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</si>
  <si>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</si>
  <si>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</si>
  <si>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</si>
  <si>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</si>
  <si>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</si>
  <si>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</si>
  <si>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</si>
  <si>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</si>
  <si>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</si>
  <si>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</si>
  <si>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</si>
  <si>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</si>
  <si>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</si>
  <si>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</si>
  <si>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</si>
  <si>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</si>
  <si>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</si>
  <si>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</si>
  <si>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</si>
  <si>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</si>
  <si>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</si>
  <si>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</si>
  <si>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</si>
  <si>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</si>
  <si>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</si>
  <si>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</si>
  <si>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</si>
  <si>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</si>
  <si>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</si>
  <si>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</si>
  <si>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</si>
  <si>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</si>
  <si>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</si>
  <si>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</si>
  <si>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</si>
  <si>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</si>
  <si>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</si>
  <si>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</si>
  <si>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</si>
  <si>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</si>
  <si>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</si>
  <si>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</si>
  <si>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</si>
  <si>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</si>
  <si>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</si>
  <si>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</si>
  <si>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</si>
  <si>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</si>
  <si>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</si>
  <si>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</si>
  <si>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</si>
  <si>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</si>
  <si>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</si>
  <si>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</si>
  <si>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</si>
  <si>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</si>
  <si>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</si>
  <si>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</si>
  <si>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</si>
  <si>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</si>
  <si>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</si>
  <si>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</si>
  <si>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</si>
  <si>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</si>
  <si>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</si>
  <si>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</si>
  <si>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</si>
  <si>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</si>
  <si>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</si>
  <si>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</si>
  <si>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</si>
  <si>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</si>
  <si>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</si>
  <si>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</si>
  <si>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</si>
  <si>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</si>
  <si>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</si>
  <si>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</si>
  <si>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</si>
  <si>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</si>
  <si>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</si>
  <si>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</si>
  <si>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</si>
  <si>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</si>
  <si>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</si>
  <si>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</si>
  <si>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</si>
  <si>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</si>
  <si>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</si>
  <si>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</si>
  <si>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</si>
  <si>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</si>
  <si>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</si>
  <si>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</si>
  <si>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</si>
  <si>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</si>
  <si>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</si>
  <si>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</si>
  <si>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</si>
  <si>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</si>
  <si>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</si>
  <si>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</si>
  <si>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</si>
  <si>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</si>
  <si>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</si>
  <si>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</si>
  <si>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</si>
  <si>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</si>
  <si>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</si>
  <si>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</si>
  <si>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</si>
  <si>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</si>
  <si>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</si>
  <si>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</si>
  <si>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</si>
  <si>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</si>
  <si>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</si>
  <si>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</si>
  <si>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</si>
  <si>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</si>
  <si>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</si>
  <si>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</si>
  <si>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</si>
  <si>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</si>
  <si>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</si>
  <si>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</si>
  <si>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</si>
  <si>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</si>
  <si>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</si>
  <si>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</si>
  <si>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</si>
  <si>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</si>
  <si>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</si>
  <si>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</si>
  <si>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</si>
  <si>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</si>
  <si>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</si>
  <si>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</si>
  <si>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</si>
  <si>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</si>
  <si>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</si>
  <si>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</si>
  <si>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</si>
  <si>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</si>
  <si>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</si>
  <si>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</si>
  <si>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</si>
  <si>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</si>
  <si>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</si>
  <si>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</si>
  <si>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</si>
  <si>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</si>
  <si>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</si>
  <si>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</si>
  <si>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</si>
  <si>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</si>
  <si>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</si>
  <si>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</si>
  <si>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</si>
  <si>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</si>
  <si>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</si>
  <si>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</si>
  <si>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</si>
  <si>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</si>
  <si>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</si>
  <si>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</si>
  <si>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</si>
  <si>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</si>
  <si>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</si>
  <si>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</si>
  <si>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</si>
  <si>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</si>
  <si>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</si>
  <si>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</si>
  <si>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</si>
  <si>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</si>
  <si>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</si>
  <si>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</si>
  <si>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</si>
  <si>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</si>
  <si>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</si>
  <si>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</si>
  <si>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</si>
  <si>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</si>
  <si>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</si>
  <si>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</si>
  <si>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</si>
  <si>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</si>
  <si>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</si>
  <si>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</si>
  <si>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</si>
  <si>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</si>
  <si>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</si>
  <si>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</si>
  <si>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</si>
  <si>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</si>
  <si>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</si>
  <si>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</si>
  <si>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</si>
  <si>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</si>
  <si>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</si>
  <si>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</si>
  <si>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</si>
  <si>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</si>
  <si>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</si>
  <si>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</si>
  <si>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</si>
  <si>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</si>
  <si>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</si>
  <si>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</si>
  <si>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</si>
  <si>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</si>
  <si>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</si>
  <si>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</si>
  <si>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</si>
  <si>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</si>
  <si>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</si>
  <si>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</si>
  <si>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</si>
  <si>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</si>
  <si>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</si>
  <si>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</si>
  <si>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</si>
  <si>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</si>
  <si>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</si>
  <si>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</si>
  <si>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</si>
  <si>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</si>
  <si>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</si>
  <si>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</si>
  <si>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</si>
  <si>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</si>
  <si>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</si>
  <si>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</si>
  <si>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</si>
  <si>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</si>
  <si>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</si>
  <si>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</si>
  <si>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</si>
  <si>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</si>
  <si>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</si>
  <si>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</si>
  <si>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</si>
  <si>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</si>
  <si>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</si>
  <si>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</si>
  <si>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</si>
  <si>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</si>
  <si>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</si>
  <si>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</si>
  <si>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</si>
  <si>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</si>
  <si>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</si>
  <si>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</si>
  <si>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</si>
  <si>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</si>
  <si>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</si>
  <si>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</si>
  <si>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</si>
  <si>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</si>
  <si>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</si>
  <si>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</si>
  <si>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</si>
  <si>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</si>
  <si>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</si>
  <si>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</si>
  <si>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</si>
  <si>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</si>
  <si>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</si>
  <si>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</si>
  <si>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</si>
  <si>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</si>
  <si>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</si>
  <si>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</si>
  <si>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</si>
  <si>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</si>
  <si>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</si>
  <si>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</si>
  <si>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</si>
  <si>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</si>
  <si>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</si>
  <si>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</si>
  <si>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</si>
  <si>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</si>
  <si>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</si>
  <si>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</si>
  <si>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</si>
  <si>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</si>
  <si>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</si>
  <si>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</si>
  <si>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</si>
  <si>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</si>
  <si>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</si>
  <si>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</si>
  <si>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</si>
  <si>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</si>
  <si>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</si>
  <si>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</si>
  <si>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</si>
  <si>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</si>
  <si>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</si>
  <si>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</si>
  <si>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</si>
  <si>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</si>
  <si>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</si>
  <si>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</si>
  <si>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</si>
  <si>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</si>
  <si>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</si>
  <si>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</si>
  <si>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</si>
  <si>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</si>
  <si>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</si>
  <si>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</si>
  <si>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</si>
  <si>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</si>
  <si>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</si>
  <si>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</si>
  <si>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</si>
  <si>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</si>
  <si>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</si>
  <si>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</si>
  <si>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</si>
  <si>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</si>
  <si>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</si>
  <si>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</si>
  <si>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</si>
  <si>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</si>
  <si>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</si>
  <si>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</si>
  <si>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</si>
  <si>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</si>
  <si>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</si>
  <si>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</si>
  <si>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</si>
  <si>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</si>
  <si>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</si>
  <si>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</si>
  <si>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</si>
  <si>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</si>
  <si>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</si>
  <si>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</si>
  <si>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</si>
  <si>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</si>
  <si>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</si>
  <si>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</si>
  <si>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</si>
  <si>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</si>
  <si>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</si>
  <si>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</si>
  <si>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</si>
  <si>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</si>
  <si>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</si>
  <si>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</si>
  <si>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</si>
  <si>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</si>
  <si>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</si>
  <si>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</si>
  <si>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</si>
  <si>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</si>
  <si>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</si>
  <si>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</si>
  <si>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</si>
  <si>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</si>
  <si>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</si>
  <si>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</si>
  <si>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</si>
  <si>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</si>
  <si>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</si>
  <si>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</si>
  <si>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</si>
  <si>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</si>
  <si>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</si>
  <si>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</si>
  <si>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</si>
  <si>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</si>
  <si>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</si>
  <si>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</si>
  <si>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</si>
  <si>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</si>
  <si>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</si>
  <si>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</si>
  <si>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</si>
  <si>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</si>
  <si>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</si>
  <si>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</si>
  <si>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</si>
  <si>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</si>
  <si>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</si>
  <si>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</si>
  <si>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</si>
  <si>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</si>
  <si>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</si>
  <si>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</si>
  <si>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</si>
  <si>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</si>
  <si>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</si>
  <si>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</si>
  <si>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</si>
  <si>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</si>
  <si>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</si>
  <si>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</si>
  <si>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</si>
  <si>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</si>
  <si>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</si>
  <si>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</si>
  <si>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</si>
  <si>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</si>
  <si>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</si>
  <si>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</si>
  <si>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</si>
  <si>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</si>
  <si>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</si>
  <si>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</si>
  <si>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</si>
  <si>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</si>
  <si>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</si>
  <si>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</si>
  <si>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</si>
  <si>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</si>
  <si>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</si>
  <si>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</si>
  <si>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</si>
  <si>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</si>
  <si>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</si>
  <si>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</si>
  <si>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</si>
  <si>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</si>
  <si>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</si>
  <si>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</si>
  <si>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</si>
  <si>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</si>
  <si>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</si>
  <si>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</si>
  <si>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</si>
  <si>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</si>
  <si>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</si>
  <si>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</si>
  <si>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</si>
  <si>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</si>
  <si>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</si>
  <si>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</si>
  <si>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</si>
  <si>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</si>
  <si>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</si>
  <si>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</si>
  <si>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</si>
  <si>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</si>
  <si>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</si>
  <si>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</si>
  <si>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</si>
  <si>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</si>
  <si>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</si>
  <si>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</si>
  <si>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</si>
  <si>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</si>
  <si>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</si>
  <si>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</si>
  <si>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</si>
  <si>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</si>
  <si>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</si>
  <si>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</si>
  <si>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</si>
  <si>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</si>
  <si>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</si>
  <si>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</si>
  <si>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</si>
  <si>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</si>
  <si>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</si>
  <si>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</si>
  <si>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</si>
  <si>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</si>
  <si>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</si>
  <si>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</si>
  <si>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</si>
  <si>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</si>
  <si>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</si>
  <si>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</si>
  <si>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</si>
  <si>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</si>
  <si>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</si>
  <si>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</si>
  <si>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</si>
  <si>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</si>
  <si>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</si>
  <si>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</si>
  <si>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</si>
  <si>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</si>
  <si>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</si>
  <si>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</si>
  <si>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</si>
  <si>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</si>
  <si>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</si>
  <si>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</si>
  <si>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</si>
  <si>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</si>
  <si>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</si>
  <si>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</si>
  <si>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</si>
  <si>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</si>
  <si>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</si>
  <si>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</si>
  <si>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</si>
  <si>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</si>
  <si>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</si>
  <si>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</si>
  <si>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</si>
  <si>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</si>
  <si>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</si>
  <si>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</si>
  <si>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</si>
  <si>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</si>
  <si>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</si>
  <si>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</si>
  <si>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</si>
  <si>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</si>
  <si>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</si>
  <si>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</si>
  <si>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</si>
  <si>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</si>
  <si>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</si>
  <si>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</si>
  <si>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</si>
  <si>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</si>
  <si>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</si>
  <si>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</si>
  <si>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</si>
  <si>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</si>
  <si>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</si>
  <si>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</si>
  <si>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</si>
  <si>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</si>
  <si>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</si>
  <si>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</si>
  <si>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</si>
  <si>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</si>
  <si>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</si>
  <si>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</si>
  <si>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</si>
  <si>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</si>
  <si>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</si>
  <si>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</si>
  <si>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</si>
  <si>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</si>
  <si>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</si>
  <si>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</si>
  <si>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</si>
  <si>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</si>
  <si>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</si>
  <si>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</si>
  <si>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</si>
  <si>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</si>
  <si>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</si>
  <si>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</si>
  <si>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</si>
  <si>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</si>
  <si>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</si>
  <si>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</si>
  <si>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</si>
  <si>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</si>
  <si>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</si>
  <si>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</si>
  <si>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</si>
  <si>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</si>
  <si>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</si>
  <si>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</si>
  <si>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</si>
  <si>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</si>
  <si>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</si>
  <si>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</si>
  <si>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</si>
  <si>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</si>
  <si>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</si>
  <si>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</si>
  <si>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</si>
  <si>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</si>
  <si>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</si>
  <si>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</si>
  <si>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</si>
  <si>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</si>
  <si>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</si>
  <si>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</si>
  <si>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</si>
  <si>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</si>
  <si>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</si>
  <si>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</si>
  <si>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</si>
  <si>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</si>
  <si>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</si>
  <si>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</si>
  <si>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</si>
  <si>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</si>
  <si>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</si>
  <si>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</si>
  <si>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</si>
  <si>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</si>
  <si>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</si>
  <si>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</si>
  <si>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</si>
  <si>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</si>
  <si>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</si>
  <si>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</si>
  <si>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</si>
  <si>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</si>
  <si>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</si>
  <si>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</si>
  <si>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</si>
  <si>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</si>
  <si>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</si>
  <si>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</si>
  <si>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</si>
  <si>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</si>
  <si>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</si>
  <si>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</si>
  <si>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</si>
  <si>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</si>
  <si>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</si>
  <si>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</si>
  <si>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</si>
  <si>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</si>
  <si>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</si>
  <si>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</si>
  <si>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</si>
  <si>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</si>
  <si>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</si>
  <si>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</si>
  <si>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</si>
  <si>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</si>
  <si>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</si>
  <si>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</si>
  <si>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</si>
  <si>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</si>
  <si>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</si>
  <si>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</si>
  <si>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</si>
  <si>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</si>
  <si>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</si>
  <si>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</si>
  <si>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</si>
  <si>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</si>
  <si>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</si>
  <si>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</si>
  <si>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</si>
  <si>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</si>
  <si>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</si>
  <si>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</si>
  <si>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</si>
  <si>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</si>
  <si>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</si>
  <si>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</si>
  <si>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</si>
  <si>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</si>
  <si>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</si>
  <si>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</si>
  <si>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</si>
  <si>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</si>
  <si>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</si>
  <si>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</si>
  <si>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</si>
  <si>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</si>
  <si>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</si>
  <si>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</si>
  <si>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</si>
  <si>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</si>
  <si>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</si>
  <si>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</si>
  <si>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</si>
  <si>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</si>
  <si>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</si>
  <si>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</si>
  <si>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</si>
  <si>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</si>
  <si>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</si>
  <si>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</si>
  <si>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</si>
  <si>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</si>
  <si>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</si>
  <si>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</si>
  <si>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</si>
  <si>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</si>
  <si>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</si>
  <si>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</si>
  <si>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</si>
  <si>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</si>
  <si>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</si>
  <si>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</si>
  <si>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</si>
  <si>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</si>
  <si>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</si>
  <si>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</si>
  <si>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</si>
  <si>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</si>
  <si>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</si>
  <si>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</si>
  <si>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</si>
  <si>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</si>
  <si>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</si>
  <si>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</si>
  <si>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</si>
  <si>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</si>
  <si>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</si>
  <si>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</si>
  <si>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</si>
  <si>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</si>
  <si>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</si>
  <si>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</si>
  <si>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</si>
  <si>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</si>
  <si>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</si>
  <si>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</si>
  <si>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</si>
  <si>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</si>
  <si>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</si>
  <si>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</si>
  <si>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</si>
  <si>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</si>
  <si>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</si>
  <si>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</si>
  <si>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</si>
  <si>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</si>
  <si>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</si>
  <si>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</si>
  <si>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</si>
  <si>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</si>
  <si>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</si>
  <si>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</si>
  <si>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</si>
  <si>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</si>
  <si>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</si>
  <si>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</si>
  <si>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</si>
  <si>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</si>
  <si>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</si>
  <si>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</si>
  <si>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</si>
  <si>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</si>
  <si>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</si>
  <si>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</si>
  <si>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</si>
  <si>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</si>
  <si>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</si>
  <si>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</si>
  <si>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</si>
  <si>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</si>
  <si>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</si>
  <si>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</si>
  <si>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</si>
  <si>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</si>
  <si>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</si>
  <si>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</si>
  <si>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</si>
  <si>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</si>
  <si>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</si>
  <si>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</si>
  <si>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</si>
  <si>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</si>
  <si>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</si>
  <si>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</si>
  <si>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</si>
  <si>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</si>
  <si>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</si>
  <si>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</si>
  <si>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</si>
  <si>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</si>
  <si>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</si>
  <si>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</si>
  <si>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</si>
  <si>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</si>
  <si>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</si>
  <si>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</si>
  <si>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</si>
  <si>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</si>
  <si>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</si>
  <si>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</si>
  <si>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</si>
  <si>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</si>
  <si>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</si>
  <si>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</si>
  <si>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</si>
  <si>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</si>
  <si>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</si>
  <si>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</si>
  <si>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</si>
  <si>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</si>
  <si>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</si>
  <si>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</si>
  <si>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</si>
  <si>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</si>
  <si>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</si>
  <si>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</si>
  <si>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</si>
  <si>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</si>
  <si>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</si>
  <si>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</si>
  <si>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</si>
  <si>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</si>
  <si>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</si>
  <si>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</si>
  <si>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</si>
  <si>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</si>
  <si>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</si>
  <si>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</si>
  <si>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</si>
  <si>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</si>
  <si>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</si>
  <si>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</si>
  <si>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</si>
  <si>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</si>
  <si>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</si>
  <si>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</si>
  <si>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</si>
  <si>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</si>
  <si>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</si>
  <si>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</si>
  <si>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</si>
  <si>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</si>
  <si>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</si>
  <si>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</si>
  <si>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</si>
  <si>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</si>
  <si>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</si>
  <si>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</si>
  <si>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</si>
  <si>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</si>
  <si>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</si>
  <si>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</si>
  <si>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</si>
  <si>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</si>
  <si>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</si>
  <si>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</si>
  <si>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</si>
  <si>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</si>
  <si>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</si>
  <si>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</si>
  <si>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</si>
  <si>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</si>
  <si>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</si>
  <si>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</si>
  <si>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</si>
  <si>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</si>
  <si>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</si>
  <si>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</si>
  <si>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</si>
  <si>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</si>
  <si>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</si>
  <si>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</si>
  <si>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</si>
  <si>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</si>
  <si>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</si>
  <si>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</si>
  <si>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</si>
  <si>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</si>
  <si>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</si>
  <si>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</si>
  <si>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</si>
  <si>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</si>
  <si>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</si>
  <si>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</si>
  <si>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</si>
  <si>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</si>
  <si>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</si>
  <si>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</si>
  <si>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</si>
  <si>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</si>
  <si>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</si>
  <si>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</si>
  <si>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</si>
  <si>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</si>
  <si>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</si>
  <si>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</si>
  <si>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</si>
  <si>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</si>
  <si>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</si>
  <si>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</si>
  <si>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</si>
  <si>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</si>
  <si>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</si>
  <si>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</si>
  <si>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</si>
  <si>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</si>
  <si>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</si>
  <si>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</si>
  <si>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</si>
  <si>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</si>
  <si>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</si>
  <si>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</si>
  <si>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</si>
  <si>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</si>
  <si>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</si>
  <si>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</si>
  <si>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</si>
  <si>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</si>
  <si>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</si>
  <si>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</si>
  <si>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</si>
  <si>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</si>
  <si>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</si>
  <si>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</si>
  <si>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</si>
  <si>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</si>
  <si>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</si>
  <si>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</si>
  <si>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</si>
  <si>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</si>
  <si>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</si>
  <si>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</si>
  <si>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</si>
  <si>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</si>
  <si>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</si>
  <si>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</si>
  <si>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</si>
  <si>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</si>
  <si>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</si>
  <si>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</si>
  <si>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</si>
  <si>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</si>
  <si>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</si>
  <si>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</si>
  <si>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</si>
  <si>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</si>
  <si>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</si>
  <si>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</si>
  <si>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</si>
  <si>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</si>
  <si>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</si>
  <si>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</si>
  <si>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</si>
  <si>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</si>
  <si>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</si>
  <si>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</si>
  <si>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</si>
  <si>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</si>
  <si>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</si>
  <si>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</si>
  <si>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</si>
  <si>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</si>
  <si>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</si>
  <si>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</si>
  <si>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</si>
  <si>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</si>
  <si>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</si>
  <si>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</si>
  <si>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</si>
  <si>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</si>
  <si>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</si>
  <si>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</si>
  <si>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</si>
  <si>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</si>
  <si>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</si>
  <si>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</si>
  <si>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</si>
  <si>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</si>
  <si>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</si>
  <si>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</si>
  <si>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</si>
  <si>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</si>
  <si>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</si>
  <si>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</si>
  <si>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</si>
  <si>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</si>
  <si>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</si>
  <si>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</si>
  <si>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</si>
  <si>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</si>
  <si>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</si>
  <si>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</si>
  <si>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</si>
  <si>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</si>
  <si>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</si>
  <si>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</si>
  <si>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</si>
  <si>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</si>
  <si>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</si>
  <si>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</si>
  <si>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</si>
  <si>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</si>
  <si>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</si>
  <si>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</si>
  <si>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</si>
  <si>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</si>
  <si>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</si>
  <si>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</si>
  <si>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</si>
  <si>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</si>
  <si>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</si>
  <si>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</si>
  <si>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</si>
  <si>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</si>
  <si>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</si>
  <si>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</si>
  <si>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</si>
  <si>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</si>
  <si>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</si>
  <si>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</si>
  <si>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</si>
  <si>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</si>
  <si>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</si>
  <si>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</si>
  <si>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</si>
  <si>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</si>
  <si>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</si>
  <si>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</si>
  <si>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</si>
  <si>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</si>
  <si>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</si>
  <si>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</si>
  <si>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</si>
  <si>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</si>
  <si>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</si>
  <si>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</si>
  <si>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</si>
  <si>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</si>
  <si>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</si>
  <si>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</si>
  <si>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</si>
  <si>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</si>
  <si>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</si>
  <si>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</si>
  <si>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</si>
  <si>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</si>
  <si>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</si>
  <si>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</si>
  <si>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</si>
  <si>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</si>
  <si>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</si>
  <si>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</si>
  <si>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</si>
  <si>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</si>
  <si>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</si>
  <si>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</si>
  <si>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</si>
  <si>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</si>
  <si>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</si>
  <si>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</si>
  <si>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</si>
  <si>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</si>
  <si>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</si>
  <si>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</si>
  <si>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</si>
  <si>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</si>
  <si>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</si>
  <si>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</si>
  <si>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</si>
  <si>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</si>
  <si>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</si>
  <si>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</si>
  <si>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</si>
  <si>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</si>
  <si>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</si>
  <si>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</si>
  <si>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</si>
  <si>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</si>
  <si>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</si>
  <si>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</si>
  <si>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</si>
  <si>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</si>
  <si>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</si>
  <si>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</si>
  <si>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</si>
  <si>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</si>
  <si>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</si>
  <si>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</si>
  <si>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</si>
  <si>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</si>
  <si>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</si>
  <si>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</si>
  <si>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</si>
  <si>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</si>
  <si>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</si>
  <si>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</si>
  <si>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</si>
  <si>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</si>
  <si>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</si>
  <si>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</si>
  <si>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</si>
  <si>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</si>
  <si>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</si>
  <si>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</si>
  <si>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</si>
  <si>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</si>
  <si>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</si>
  <si>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</si>
  <si>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</si>
  <si>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</si>
  <si>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</si>
  <si>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</si>
  <si>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</si>
  <si>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</si>
  <si>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</si>
  <si>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</si>
  <si>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</si>
  <si>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</si>
  <si>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</si>
  <si>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</si>
  <si>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</si>
  <si>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</si>
  <si>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</si>
  <si>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</si>
  <si>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</si>
  <si>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</si>
  <si>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</si>
  <si>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</si>
  <si>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</si>
  <si>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</si>
  <si>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</si>
  <si>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</si>
  <si>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</si>
  <si>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</si>
  <si>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</si>
  <si>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</si>
  <si>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</si>
  <si>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</si>
  <si>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</si>
  <si>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</si>
  <si>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</si>
  <si>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</si>
  <si>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</si>
  <si>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</si>
  <si>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</si>
  <si>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</si>
  <si>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</si>
  <si>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</si>
  <si>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</si>
  <si>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</si>
  <si>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</si>
  <si>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</si>
  <si>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</si>
  <si>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</si>
  <si>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</si>
  <si>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</si>
  <si>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</si>
  <si>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</si>
  <si>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</si>
  <si>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</si>
  <si>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</si>
  <si>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</si>
  <si>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</si>
  <si>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</si>
  <si>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</si>
  <si>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</si>
  <si>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</si>
  <si>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</si>
  <si>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</si>
  <si>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</si>
  <si>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</si>
  <si>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</si>
  <si>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</si>
  <si>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</si>
  <si>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</si>
  <si>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</si>
  <si>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</si>
  <si>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</si>
  <si>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</si>
  <si>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</si>
  <si>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</si>
  <si>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</si>
  <si>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</si>
  <si>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</si>
  <si>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</si>
  <si>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</si>
  <si>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</si>
  <si>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</si>
  <si>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</si>
  <si>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</si>
  <si>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</si>
  <si>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</si>
  <si>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</si>
  <si>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</si>
  <si>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</si>
  <si>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</si>
  <si>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</si>
  <si>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</si>
  <si>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</si>
  <si>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</si>
  <si>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</si>
  <si>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</si>
  <si>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</si>
  <si>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</si>
  <si>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</si>
  <si>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</si>
  <si>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</si>
  <si>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</si>
  <si>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</si>
  <si>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</si>
  <si>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</si>
  <si>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</si>
  <si>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</si>
  <si>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</si>
  <si>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</si>
  <si>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</si>
  <si>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</si>
  <si>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</si>
  <si>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</si>
  <si>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</si>
  <si>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</si>
  <si>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</si>
  <si>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</si>
  <si>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</si>
  <si>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</si>
  <si>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</si>
  <si>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</si>
  <si>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</si>
  <si>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</si>
  <si>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</si>
  <si>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</si>
  <si>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</si>
  <si>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</si>
  <si>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</si>
  <si>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</si>
  <si>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</si>
  <si>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</si>
  <si>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</si>
  <si>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</si>
  <si>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</si>
  <si>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</si>
  <si>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</si>
  <si>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</si>
  <si>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</si>
  <si>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</si>
  <si>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</si>
  <si>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</si>
  <si>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</si>
  <si>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</si>
  <si>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</si>
  <si>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</si>
  <si>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</si>
  <si>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</si>
  <si>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</si>
  <si>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</si>
  <si>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</si>
  <si>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</si>
  <si>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</si>
  <si>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</si>
  <si>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</si>
  <si>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</si>
  <si>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</si>
  <si>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</si>
  <si>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</si>
  <si>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</si>
  <si>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</si>
  <si>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</si>
  <si>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</si>
  <si>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</si>
  <si>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</si>
  <si>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</si>
  <si>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</si>
  <si>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</si>
  <si>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</si>
  <si>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</si>
  <si>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</si>
  <si>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</si>
  <si>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</si>
  <si>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</si>
  <si>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</si>
  <si>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</si>
  <si>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</si>
  <si>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</si>
  <si>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</si>
  <si>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</si>
  <si>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</si>
  <si>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</si>
  <si>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</si>
  <si>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</si>
  <si>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</si>
  <si>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</si>
  <si>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</si>
  <si>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</si>
  <si>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</si>
  <si>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</si>
  <si>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</si>
  <si>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</si>
  <si>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</si>
  <si>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</si>
  <si>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</si>
  <si>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</si>
  <si>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</si>
  <si>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</si>
  <si>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</si>
  <si>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</si>
  <si>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</si>
  <si>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</si>
  <si>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</si>
  <si>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</si>
  <si>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</si>
  <si>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</si>
  <si>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</si>
  <si>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</si>
  <si>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</si>
  <si>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</si>
  <si>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</si>
  <si>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</si>
  <si>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</si>
  <si>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</si>
  <si>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</si>
  <si>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</si>
  <si>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</si>
  <si>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</si>
  <si>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</si>
  <si>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</si>
  <si>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</si>
  <si>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</si>
  <si>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</si>
  <si>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</si>
  <si>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</si>
  <si>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</si>
  <si>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</si>
  <si>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</si>
  <si>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</si>
  <si>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</si>
  <si>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</si>
  <si>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</si>
  <si>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</si>
  <si>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</si>
  <si>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</si>
  <si>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</si>
  <si>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</si>
  <si>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</si>
  <si>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</si>
  <si>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</si>
  <si>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</si>
  <si>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</si>
  <si>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</si>
  <si>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</si>
  <si>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</si>
  <si>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</si>
  <si>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</si>
  <si>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</si>
  <si>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</si>
  <si>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</si>
  <si>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</si>
  <si>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</si>
  <si>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</si>
  <si>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</si>
  <si>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</si>
  <si>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</si>
  <si>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</si>
  <si>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</si>
  <si>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</si>
  <si>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</si>
  <si>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</si>
  <si>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</si>
  <si>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</si>
  <si>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</si>
  <si>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</si>
  <si>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</si>
  <si>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</si>
  <si>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</si>
  <si>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</si>
  <si>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</si>
  <si>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</si>
  <si>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</si>
  <si>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</si>
  <si>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</si>
  <si>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</si>
  <si>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</si>
  <si>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</si>
  <si>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</si>
  <si>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</si>
  <si>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</si>
  <si>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</si>
  <si>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</si>
  <si>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</si>
  <si>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</si>
  <si>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</si>
  <si>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</si>
  <si>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</si>
  <si>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</si>
  <si>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</si>
  <si>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</si>
  <si>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</si>
  <si>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</si>
  <si>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</si>
  <si>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</si>
  <si>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</si>
  <si>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</si>
  <si>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</si>
  <si>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</si>
  <si>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</si>
  <si>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</si>
  <si>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</si>
  <si>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</si>
  <si>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</si>
  <si>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</si>
  <si>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</si>
  <si>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</si>
  <si>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</si>
  <si>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</si>
  <si>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</si>
  <si>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</si>
  <si>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</si>
  <si>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</si>
  <si>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</si>
  <si>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</si>
  <si>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</si>
  <si>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</si>
  <si>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</si>
  <si>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</si>
  <si>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</si>
  <si>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</si>
  <si>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</si>
  <si>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</si>
  <si>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</si>
  <si>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</si>
  <si>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</si>
  <si>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</si>
  <si>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</si>
  <si>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</si>
  <si>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</si>
  <si>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</si>
  <si>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</si>
  <si>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</si>
  <si>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</si>
  <si>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</si>
  <si>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</si>
  <si>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</si>
  <si>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</si>
  <si>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</si>
  <si>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</si>
  <si>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</si>
  <si>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</si>
  <si>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</si>
  <si>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</si>
  <si>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</si>
  <si>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</si>
  <si>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</si>
  <si>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</si>
  <si>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</si>
  <si>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</si>
  <si>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</si>
  <si>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</si>
  <si>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</si>
  <si>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</si>
  <si>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</si>
  <si>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</si>
  <si>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</si>
  <si>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</si>
  <si>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</si>
  <si>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</si>
  <si>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</si>
  <si>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</si>
  <si>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</si>
  <si>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</si>
  <si>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</si>
  <si>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</si>
  <si>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</si>
  <si>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</si>
  <si>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</si>
  <si>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</si>
  <si>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</si>
  <si>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</si>
  <si>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</si>
  <si>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</si>
  <si>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</si>
  <si>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</si>
  <si>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</si>
  <si>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</si>
  <si>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</si>
  <si>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</si>
  <si>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</si>
  <si>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</si>
  <si>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</si>
  <si>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</si>
  <si>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</si>
  <si>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</si>
  <si>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</si>
  <si>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</si>
  <si>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</si>
  <si>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</si>
  <si>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</si>
  <si>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</si>
  <si>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</si>
  <si>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</si>
  <si>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</si>
  <si>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</si>
  <si>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</si>
  <si>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</si>
  <si>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</si>
  <si>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</si>
  <si>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</si>
  <si>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</si>
  <si>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</si>
  <si>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</si>
  <si>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</si>
  <si>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</si>
  <si>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</si>
  <si>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</si>
  <si>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</si>
  <si>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</si>
  <si>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</si>
  <si>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</si>
  <si>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</si>
  <si>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</si>
  <si>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</si>
  <si>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</si>
  <si>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</si>
  <si>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</si>
  <si>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</si>
  <si>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</si>
  <si>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</si>
  <si>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</si>
  <si>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</si>
  <si>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</si>
  <si>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</si>
  <si>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</si>
  <si>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</si>
  <si>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</si>
  <si>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</si>
  <si>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</si>
  <si>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</si>
  <si>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</si>
  <si>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</si>
  <si>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</si>
  <si>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</si>
  <si>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</si>
  <si>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</si>
  <si>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</si>
  <si>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</si>
  <si>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</si>
  <si>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</si>
  <si>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</si>
  <si>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</si>
  <si>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</si>
  <si>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</si>
  <si>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</si>
  <si>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</si>
  <si>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</si>
  <si>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</si>
  <si>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</si>
  <si>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</si>
  <si>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</si>
  <si>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</si>
  <si>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</si>
  <si>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</si>
  <si>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</si>
  <si>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</si>
  <si>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</si>
  <si>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</si>
  <si>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</si>
  <si>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</si>
  <si>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</si>
  <si>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</si>
  <si>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</si>
  <si>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</si>
  <si>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</si>
  <si>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</si>
  <si>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</si>
  <si>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</si>
  <si>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</si>
  <si>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</si>
  <si>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</si>
  <si>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</si>
  <si>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</si>
  <si>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</si>
  <si>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</si>
  <si>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</si>
  <si>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</si>
  <si>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</si>
  <si>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</si>
  <si>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</si>
  <si>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</si>
  <si>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</si>
  <si>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</si>
  <si>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</si>
  <si>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</si>
  <si>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</si>
  <si>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</si>
  <si>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</si>
  <si>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</si>
  <si>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</si>
  <si>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</si>
  <si>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</si>
  <si>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</si>
  <si>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</si>
  <si>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</si>
  <si>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</si>
  <si>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</si>
  <si>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</si>
  <si>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</si>
  <si>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</si>
  <si>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</si>
  <si>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</si>
  <si>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</si>
  <si>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</si>
  <si>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</si>
  <si>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</si>
  <si>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</si>
  <si>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</si>
  <si>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</si>
  <si>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</si>
  <si>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</si>
  <si>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</si>
  <si>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</si>
  <si>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</si>
  <si>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</si>
  <si>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</si>
  <si>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</si>
  <si>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</si>
  <si>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</si>
  <si>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</si>
  <si>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</si>
  <si>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</si>
  <si>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</si>
  <si>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</si>
  <si>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</si>
  <si>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</si>
  <si>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</si>
  <si>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</si>
  <si>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</si>
  <si>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</si>
  <si>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</si>
  <si>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</si>
  <si>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</si>
  <si>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</si>
  <si>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</si>
  <si>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</si>
  <si>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</si>
  <si>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</si>
  <si>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</si>
  <si>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</si>
  <si>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</si>
  <si>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</si>
  <si>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</si>
  <si>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</si>
  <si>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</si>
  <si>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</si>
  <si>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</si>
  <si>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</si>
  <si>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</si>
  <si>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</si>
  <si>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</si>
  <si>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</si>
  <si>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</si>
  <si>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</si>
  <si>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</si>
  <si>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</si>
  <si>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</si>
  <si>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</si>
  <si>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</si>
  <si>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</si>
  <si>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</si>
  <si>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</si>
  <si>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</si>
  <si>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</si>
  <si>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</si>
  <si>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</si>
  <si>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</si>
  <si>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</si>
  <si>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</si>
  <si>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</si>
  <si>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</si>
  <si>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</si>
  <si>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</si>
  <si>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</si>
  <si>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</si>
  <si>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</si>
  <si>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</si>
  <si>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</si>
  <si>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</si>
  <si>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</si>
  <si>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</si>
  <si>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</si>
  <si>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</si>
  <si>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</si>
  <si>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</si>
  <si>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</si>
  <si>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</si>
  <si>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</si>
  <si>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</si>
  <si>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</si>
  <si>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</si>
  <si>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</si>
  <si>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</si>
  <si>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</si>
  <si>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</si>
  <si>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</si>
  <si>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</si>
  <si>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</si>
  <si>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</si>
  <si>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</si>
  <si>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</si>
  <si>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</si>
  <si>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</si>
  <si>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</si>
  <si>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</si>
  <si>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</si>
  <si>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</si>
  <si>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</si>
  <si>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</si>
  <si>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</si>
  <si>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</si>
  <si>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</si>
  <si>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</si>
  <si>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</si>
  <si>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</si>
  <si>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</si>
  <si>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</si>
  <si>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</si>
  <si>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</si>
  <si>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</si>
  <si>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</si>
  <si>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</si>
  <si>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</si>
  <si>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</si>
  <si>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</si>
  <si>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</si>
  <si>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</si>
  <si>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</si>
  <si>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</si>
  <si>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</si>
  <si>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</si>
  <si>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</si>
  <si>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</si>
  <si>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</si>
  <si>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</si>
  <si>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</si>
  <si>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</si>
  <si>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</si>
  <si>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</si>
  <si>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</si>
  <si>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</si>
  <si>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</si>
  <si>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</si>
  <si>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</si>
  <si>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</si>
  <si>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</si>
  <si>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</si>
  <si>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</si>
  <si>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</si>
  <si>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</si>
  <si>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</si>
  <si>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</si>
  <si>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</si>
  <si>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</si>
  <si>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</si>
  <si>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</si>
  <si>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</si>
  <si>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</si>
  <si>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</si>
  <si>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</si>
  <si>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</si>
  <si>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</si>
  <si>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</si>
  <si>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</si>
  <si>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</si>
  <si>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</si>
  <si>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</si>
  <si>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</si>
  <si>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</si>
  <si>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</si>
  <si>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</si>
  <si>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</si>
  <si>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</si>
  <si>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</si>
  <si>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</si>
  <si>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</si>
  <si>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</si>
  <si>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</si>
  <si>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</si>
  <si>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</si>
  <si>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</si>
  <si>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</si>
  <si>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</si>
  <si>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</si>
  <si>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</si>
  <si>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</si>
  <si>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</si>
  <si>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</si>
  <si>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</si>
  <si>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</si>
  <si>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</si>
  <si>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</si>
  <si>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</si>
  <si>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</si>
  <si>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</si>
  <si>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</si>
  <si>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</si>
  <si>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</si>
  <si>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</si>
  <si>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</si>
  <si>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</si>
  <si>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</si>
  <si>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</si>
  <si>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</si>
  <si>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</si>
  <si>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</si>
  <si>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</si>
  <si>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</si>
  <si>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</si>
  <si>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</si>
  <si>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</si>
  <si>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</si>
  <si>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</si>
  <si>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</si>
  <si>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</si>
  <si>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</si>
  <si>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</si>
  <si>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</si>
  <si>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</si>
  <si>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</si>
  <si>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</si>
  <si>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</si>
  <si>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</si>
  <si>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</si>
  <si>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</si>
  <si>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</si>
  <si>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</si>
  <si>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</si>
  <si>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</si>
  <si>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</si>
  <si>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</si>
  <si>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</si>
  <si>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</si>
  <si>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</si>
  <si>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</si>
  <si>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</si>
  <si>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</si>
  <si>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</si>
  <si>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</si>
  <si>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</si>
  <si>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</si>
  <si>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</si>
  <si>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</si>
  <si>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</si>
  <si>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</si>
  <si>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</si>
  <si>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</si>
  <si>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</si>
  <si>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</si>
  <si>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</si>
  <si>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</si>
  <si>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</si>
  <si>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</si>
  <si>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</si>
  <si>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</si>
  <si>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</si>
  <si>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</si>
  <si>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</si>
  <si>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</si>
  <si>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</si>
  <si>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</si>
  <si>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</si>
  <si>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</si>
  <si>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</si>
  <si>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</si>
  <si>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</si>
  <si>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</si>
  <si>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</si>
  <si>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</si>
  <si>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</si>
  <si>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</si>
  <si>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</si>
  <si>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</si>
  <si>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</si>
  <si>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</si>
  <si>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</si>
  <si>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</si>
  <si>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</si>
  <si>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</si>
  <si>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</si>
  <si>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</si>
  <si>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</si>
  <si>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</si>
  <si>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</si>
  <si>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</si>
  <si>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</si>
  <si>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</si>
  <si>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</si>
  <si>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</si>
  <si>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</si>
  <si>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</si>
  <si>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</si>
  <si>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</si>
  <si>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</si>
  <si>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</si>
  <si>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</si>
  <si>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</si>
  <si>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</si>
  <si>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</si>
  <si>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</si>
  <si>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</si>
  <si>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</si>
  <si>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</si>
  <si>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</si>
  <si>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</si>
  <si>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</si>
  <si>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</si>
  <si>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</si>
  <si>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</si>
  <si>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</si>
  <si>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</si>
  <si>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</si>
  <si>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</si>
  <si>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</si>
  <si>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</si>
  <si>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</si>
  <si>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</si>
  <si>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</si>
  <si>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</si>
  <si>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</si>
  <si>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</si>
  <si>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</si>
  <si>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</si>
  <si>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</si>
  <si>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</si>
  <si>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</si>
  <si>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</si>
  <si>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</si>
  <si>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</si>
  <si>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</si>
  <si>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</si>
  <si>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</si>
  <si>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</si>
  <si>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</si>
  <si>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</si>
  <si>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</si>
  <si>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</si>
  <si>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</si>
  <si>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</si>
  <si>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</si>
  <si>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</si>
  <si>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</si>
  <si>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</si>
  <si>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</si>
  <si>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</si>
  <si>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</si>
  <si>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</si>
  <si>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</si>
  <si>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</si>
  <si>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</si>
  <si>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</si>
  <si>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</si>
  <si>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</si>
  <si>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</si>
  <si>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</si>
  <si>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</si>
  <si>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</si>
  <si>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</si>
  <si>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</si>
  <si>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</si>
  <si>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</si>
  <si>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</si>
  <si>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</si>
  <si>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</si>
  <si>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</si>
  <si>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</si>
  <si>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</si>
  <si>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</si>
  <si>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</si>
  <si>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</si>
  <si>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</si>
  <si>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</si>
  <si>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</si>
  <si>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</si>
  <si>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</si>
  <si>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</si>
  <si>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</si>
  <si>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</si>
  <si>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</si>
  <si>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</si>
  <si>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</si>
  <si>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</si>
  <si>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</si>
  <si>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</si>
  <si>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</si>
  <si>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</si>
  <si>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</si>
  <si>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</si>
  <si>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</si>
  <si>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</si>
  <si>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</si>
  <si>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</si>
  <si>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</si>
  <si>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</si>
  <si>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</si>
  <si>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</si>
  <si>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</si>
  <si>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</si>
  <si>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</si>
  <si>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</si>
  <si>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</si>
  <si>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</si>
  <si>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</si>
  <si>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</si>
  <si>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</si>
  <si>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</si>
  <si>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</si>
  <si>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</si>
  <si>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</si>
  <si>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</si>
  <si>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</si>
  <si>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</si>
  <si>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</si>
  <si>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</si>
  <si>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</si>
  <si>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</si>
  <si>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</si>
  <si>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</si>
  <si>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</si>
  <si>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</si>
  <si>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</si>
  <si>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</si>
  <si>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</si>
  <si>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</si>
  <si>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</si>
  <si>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</si>
  <si>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</si>
  <si>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</si>
  <si>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</si>
  <si>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</si>
  <si>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</si>
  <si>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</si>
  <si>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</si>
  <si>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</si>
  <si>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</si>
  <si>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</si>
  <si>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</si>
  <si>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</si>
  <si>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</si>
  <si>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</si>
  <si>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</si>
  <si>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</si>
  <si>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</si>
  <si>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</si>
  <si>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</si>
  <si>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</si>
  <si>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</si>
  <si>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</si>
  <si>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</si>
  <si>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</si>
  <si>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</si>
  <si>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</si>
  <si>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</si>
  <si>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</si>
  <si>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</si>
  <si>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</si>
  <si>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</si>
  <si>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</si>
  <si>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</si>
  <si>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</si>
  <si>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</si>
  <si>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</si>
  <si>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</si>
  <si>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</si>
  <si>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</si>
  <si>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</si>
  <si>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</si>
  <si>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</si>
  <si>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</si>
  <si>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</si>
  <si>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</si>
  <si>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</si>
  <si>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</si>
  <si>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</si>
  <si>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</si>
  <si>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</si>
  <si>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</si>
  <si>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</si>
  <si>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</si>
  <si>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</si>
  <si>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</si>
  <si>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</si>
  <si>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</si>
  <si>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</si>
  <si>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</si>
  <si>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</si>
  <si>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</si>
  <si>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</si>
  <si>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</si>
  <si>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</si>
  <si>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</si>
  <si>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</si>
  <si>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</si>
  <si>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</si>
  <si>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</si>
  <si>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</si>
  <si>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</si>
  <si>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</si>
  <si>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</si>
  <si>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</si>
  <si>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</si>
  <si>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</si>
  <si>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</si>
  <si>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</si>
  <si>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</si>
  <si>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</si>
  <si>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</si>
  <si>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</si>
  <si>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</si>
  <si>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</si>
  <si>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</si>
  <si>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</si>
  <si>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</si>
  <si>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</si>
  <si>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</si>
  <si>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</si>
  <si>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</si>
  <si>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</si>
  <si>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</si>
  <si>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</si>
  <si>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</si>
  <si>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</si>
  <si>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</si>
  <si>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</si>
  <si>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</si>
  <si>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</si>
  <si>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</si>
  <si>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</si>
  <si>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</si>
  <si>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</si>
  <si>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</si>
  <si>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</si>
  <si>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</si>
  <si>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</si>
  <si>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</si>
  <si>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</si>
  <si>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</si>
  <si>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</si>
  <si>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</si>
  <si>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</si>
  <si>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</si>
  <si>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</si>
  <si>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</si>
  <si>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</si>
  <si>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</si>
  <si>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</si>
  <si>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</si>
  <si>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</si>
  <si>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</si>
  <si>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</si>
  <si>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</si>
  <si>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</si>
  <si>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</si>
  <si>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</si>
  <si>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</si>
  <si>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</si>
  <si>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</si>
  <si>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</si>
  <si>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</si>
  <si>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</si>
  <si>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</si>
  <si>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</si>
  <si>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</si>
  <si>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</si>
  <si>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</si>
  <si>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</si>
  <si>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</si>
  <si>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</si>
  <si>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</si>
  <si>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</si>
  <si>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</si>
  <si>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</si>
  <si>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</si>
  <si>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</si>
  <si>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</si>
  <si>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</si>
  <si>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</si>
  <si>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</si>
  <si>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</si>
  <si>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</si>
  <si>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</si>
  <si>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</si>
  <si>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</si>
  <si>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</si>
  <si>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</si>
  <si>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</si>
  <si>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</si>
  <si>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</si>
  <si>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</si>
  <si>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</si>
  <si>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</si>
  <si>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</si>
  <si>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</si>
  <si>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</si>
  <si>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</si>
  <si>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</si>
  <si>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</si>
  <si>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</si>
  <si>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</si>
  <si>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</si>
  <si>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</si>
  <si>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</si>
  <si>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</si>
  <si>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</si>
  <si>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</si>
  <si>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</si>
  <si>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</si>
  <si>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</si>
  <si>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</si>
  <si>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</si>
  <si>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</si>
  <si>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</si>
  <si>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</si>
  <si>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</si>
  <si>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</si>
  <si>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</si>
  <si>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</si>
  <si>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</si>
  <si>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</si>
  <si>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</si>
  <si>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</si>
  <si>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</si>
  <si>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</si>
  <si>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</si>
  <si>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</si>
  <si>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</si>
  <si>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</si>
  <si>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</si>
  <si>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</si>
  <si>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</si>
  <si>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</si>
  <si>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</si>
  <si>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</si>
  <si>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</si>
  <si>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</si>
  <si>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</si>
  <si>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</si>
  <si>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</si>
  <si>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</si>
  <si>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</si>
  <si>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</si>
  <si>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</si>
  <si>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</si>
  <si>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</si>
  <si>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</si>
  <si>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</si>
  <si>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</si>
  <si>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</si>
  <si>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</si>
  <si>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</si>
  <si>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</si>
  <si>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</si>
  <si>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</si>
  <si>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</si>
  <si>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</si>
  <si>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</si>
  <si>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</si>
  <si>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</si>
  <si>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</si>
  <si>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</si>
  <si>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</si>
  <si>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</si>
  <si>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</si>
  <si>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</si>
  <si>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</si>
  <si>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</si>
  <si>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</si>
  <si>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</si>
  <si>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</si>
  <si>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</si>
  <si>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</si>
  <si>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</si>
  <si>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</si>
  <si>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</si>
  <si>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</si>
  <si>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</si>
  <si>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</si>
  <si>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</si>
  <si>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</si>
  <si>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</si>
  <si>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</si>
  <si>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</si>
  <si>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</si>
  <si>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</si>
  <si>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</si>
  <si>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</si>
  <si>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</si>
  <si>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</si>
  <si>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</si>
  <si>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</si>
  <si>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</si>
  <si>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</si>
  <si>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</si>
  <si>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</si>
  <si>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</si>
  <si>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</si>
  <si>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</si>
  <si>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</si>
  <si>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</si>
  <si>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</si>
  <si>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</si>
  <si>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</si>
  <si>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</si>
  <si>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</si>
  <si>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</si>
  <si>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</si>
  <si>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</si>
  <si>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</si>
  <si>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</si>
  <si>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</si>
  <si>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</si>
  <si>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</si>
  <si>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</si>
  <si>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</si>
  <si>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</si>
  <si>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</si>
  <si>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</si>
  <si>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</si>
  <si>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</si>
  <si>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</si>
  <si>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</si>
  <si>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</si>
  <si>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</si>
  <si>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</si>
  <si>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</si>
  <si>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</si>
  <si>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</si>
  <si>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</si>
  <si>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</si>
  <si>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</si>
  <si>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</si>
  <si>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</si>
  <si>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</si>
  <si>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</si>
  <si>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</si>
  <si>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</si>
  <si>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</si>
  <si>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</si>
  <si>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</si>
  <si>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</si>
  <si>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</si>
  <si>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</si>
  <si>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</si>
  <si>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</si>
  <si>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</si>
  <si>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</si>
  <si>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</si>
  <si>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</si>
  <si>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</si>
  <si>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</si>
  <si>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</si>
  <si>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</si>
  <si>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</si>
  <si>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</si>
  <si>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</si>
  <si>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</si>
  <si>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</si>
  <si>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</si>
  <si>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</si>
  <si>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</si>
  <si>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</si>
  <si>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</si>
  <si>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</si>
  <si>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</si>
  <si>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</si>
  <si>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</si>
  <si>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</si>
  <si>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</si>
  <si>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</si>
  <si>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</si>
  <si>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</si>
  <si>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</si>
  <si>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</si>
  <si>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</si>
  <si>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</si>
  <si>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</si>
  <si>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</si>
  <si>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</si>
  <si>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</si>
  <si>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</si>
  <si>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</si>
  <si>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</si>
  <si>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</si>
  <si>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</si>
  <si>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</si>
  <si>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</si>
  <si>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</si>
  <si>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</si>
  <si>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</si>
  <si>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</si>
  <si>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</si>
  <si>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</si>
  <si>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</si>
  <si>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</si>
  <si>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</si>
  <si>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</si>
  <si>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</si>
  <si>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</si>
  <si>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</si>
  <si>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</si>
  <si>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</si>
  <si>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</si>
  <si>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</si>
  <si>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</si>
  <si>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</si>
  <si>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</si>
  <si>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</si>
  <si>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</si>
  <si>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</si>
  <si>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</si>
  <si>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</si>
  <si>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</si>
  <si>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</si>
  <si>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</si>
  <si>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</si>
  <si>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</si>
  <si>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</si>
  <si>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</si>
  <si>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</si>
  <si>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</si>
  <si>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</si>
  <si>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</si>
  <si>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</si>
  <si>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</si>
  <si>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</si>
  <si>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</si>
  <si>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</si>
  <si>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</si>
  <si>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</si>
  <si>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</si>
  <si>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</si>
  <si>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</si>
  <si>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</si>
  <si>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</si>
  <si>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</si>
  <si>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</si>
  <si>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</si>
  <si>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</si>
  <si>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</si>
  <si>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</si>
  <si>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</si>
  <si>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</si>
  <si>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</si>
  <si>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</si>
  <si>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</si>
  <si>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</si>
  <si>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</si>
  <si>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</si>
  <si>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</si>
  <si>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</si>
  <si>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</si>
  <si>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</si>
  <si>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</si>
  <si>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</si>
  <si>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</si>
  <si>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</si>
  <si>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</si>
  <si>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</si>
  <si>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</si>
  <si>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</si>
  <si>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</si>
  <si>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</si>
  <si>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</si>
  <si>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</si>
  <si>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</si>
  <si>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</si>
  <si>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</si>
  <si>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</si>
  <si>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</si>
  <si>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</si>
  <si>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</si>
  <si>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</si>
  <si>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</si>
  <si>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</si>
  <si>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</si>
  <si>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</si>
  <si>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</si>
  <si>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</si>
  <si>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</si>
  <si>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</si>
  <si>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</si>
  <si>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</si>
  <si>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</si>
  <si>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</si>
  <si>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</si>
  <si>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</si>
  <si>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</si>
  <si>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</si>
  <si>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</si>
  <si>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</si>
  <si>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</si>
  <si>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</si>
  <si>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</si>
  <si>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</si>
  <si>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</si>
  <si>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</si>
  <si>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</si>
  <si>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</si>
  <si>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</si>
  <si>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</si>
  <si>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</si>
  <si>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</si>
  <si>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</si>
  <si>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</si>
  <si>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</si>
  <si>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</si>
  <si>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</si>
  <si>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</si>
  <si>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</si>
  <si>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</si>
  <si>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</si>
  <si>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</si>
  <si>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</si>
  <si>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</si>
  <si>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</si>
  <si>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</si>
  <si>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</si>
  <si>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</si>
  <si>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</si>
  <si>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</si>
  <si>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</si>
  <si>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</si>
  <si>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</si>
  <si>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</si>
  <si>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</si>
  <si>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</si>
  <si>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</si>
  <si>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</si>
  <si>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</si>
  <si>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</si>
  <si>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</si>
  <si>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</si>
  <si>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</si>
  <si>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</si>
  <si>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</si>
  <si>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</si>
  <si>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</si>
  <si>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</si>
  <si>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</si>
  <si>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</si>
  <si>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</si>
  <si>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</si>
  <si>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</si>
  <si>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</si>
  <si>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</si>
  <si>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</si>
  <si>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</si>
  <si>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</si>
  <si>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</si>
  <si>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</si>
  <si>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</si>
  <si>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</si>
  <si>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</si>
  <si>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</si>
  <si>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</si>
  <si>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</si>
  <si>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</si>
  <si>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</si>
  <si>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</si>
  <si>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</si>
  <si>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</si>
  <si>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</si>
  <si>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</si>
  <si>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</si>
  <si>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</si>
  <si>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</si>
  <si>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</si>
  <si>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</si>
  <si>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</si>
  <si>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</si>
  <si>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</si>
  <si>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</si>
  <si>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</si>
  <si>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</si>
  <si>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</si>
  <si>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</si>
  <si>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</si>
  <si>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</si>
  <si>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</si>
  <si>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</si>
  <si>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</si>
  <si>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</si>
  <si>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</si>
  <si>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</si>
  <si>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</si>
  <si>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</si>
  <si>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</si>
  <si>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</si>
  <si>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</si>
  <si>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</si>
  <si>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</si>
  <si>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</si>
  <si>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</si>
  <si>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</si>
  <si>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</si>
  <si>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</si>
  <si>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</si>
  <si>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</si>
  <si>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</si>
  <si>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</si>
  <si>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</si>
  <si>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</si>
  <si>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</si>
  <si>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</si>
  <si>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</si>
  <si>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</si>
  <si>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</si>
  <si>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</si>
  <si>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</si>
  <si>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</si>
  <si>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</si>
  <si>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</si>
  <si>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</si>
  <si>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</si>
  <si>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</si>
  <si>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</si>
  <si>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</si>
  <si>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</si>
  <si>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</si>
  <si>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</si>
  <si>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</si>
  <si>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</si>
  <si>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</si>
  <si>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</si>
  <si>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</si>
  <si>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</si>
  <si>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</si>
  <si>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</si>
  <si>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</si>
  <si>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</si>
  <si>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</si>
  <si>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</si>
  <si>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</si>
  <si>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</si>
  <si>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</si>
  <si>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</si>
  <si>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</si>
  <si>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</si>
  <si>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</si>
  <si>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</si>
  <si>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</si>
  <si>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</si>
  <si>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</si>
  <si>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</si>
  <si>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</si>
  <si>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</si>
  <si>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</si>
  <si>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</si>
  <si>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</si>
  <si>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</si>
  <si>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</si>
  <si>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</si>
  <si>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</si>
  <si>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</si>
  <si>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</si>
  <si>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</si>
  <si>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</si>
  <si>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</si>
  <si>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</si>
  <si>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</si>
  <si>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</si>
  <si>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</si>
  <si>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</si>
  <si>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</si>
  <si>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</si>
  <si>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</si>
  <si>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</si>
  <si>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</si>
  <si>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</si>
  <si>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</si>
  <si>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</si>
  <si>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</si>
  <si>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</si>
  <si>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</si>
  <si>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</si>
  <si>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</si>
  <si>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</si>
  <si>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</si>
  <si>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</si>
  <si>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</si>
  <si>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</si>
  <si>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</si>
  <si>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</si>
  <si>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</si>
  <si>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</si>
  <si>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</si>
  <si>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</si>
  <si>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</si>
  <si>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</si>
  <si>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</si>
  <si>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</si>
  <si>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</si>
  <si>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</si>
  <si>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</si>
  <si>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</si>
  <si>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</si>
  <si>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</si>
  <si>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</si>
  <si>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</si>
  <si>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</si>
  <si>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</si>
  <si>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</si>
  <si>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</si>
  <si>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</si>
  <si>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</si>
  <si>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</si>
  <si>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</si>
  <si>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</si>
  <si>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</si>
  <si>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</si>
  <si>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</si>
  <si>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</si>
  <si>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</si>
  <si>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</si>
  <si>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</si>
  <si>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</si>
  <si>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</si>
  <si>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</si>
  <si>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</si>
  <si>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</si>
  <si>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</si>
  <si>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</si>
  <si>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</si>
  <si>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</si>
  <si>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</si>
  <si>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</si>
  <si>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</si>
  <si>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</si>
  <si>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</si>
  <si>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</si>
  <si>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</si>
  <si>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</si>
  <si>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</si>
  <si>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</si>
  <si>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</si>
  <si>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</si>
  <si>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</si>
  <si>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</si>
  <si>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</si>
  <si>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</si>
  <si>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</si>
  <si>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</si>
  <si>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</si>
  <si>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</si>
  <si>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</si>
  <si>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</si>
  <si>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</si>
  <si>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</si>
  <si>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</si>
  <si>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</si>
  <si>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</si>
  <si>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</si>
  <si>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</si>
  <si>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</si>
  <si>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</si>
  <si>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</si>
  <si>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</si>
  <si>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</si>
  <si>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</si>
  <si>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</si>
  <si>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</si>
  <si>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</si>
  <si>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</si>
  <si>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</si>
  <si>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</si>
  <si>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</si>
  <si>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</si>
  <si>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</si>
  <si>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</si>
  <si>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</si>
  <si>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</si>
  <si>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</si>
  <si>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</si>
  <si>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</si>
  <si>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</si>
  <si>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</si>
  <si>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</si>
  <si>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</si>
  <si>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</si>
  <si>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</si>
  <si>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</si>
  <si>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</si>
  <si>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</si>
  <si>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</si>
  <si>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</si>
  <si>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</si>
  <si>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</si>
  <si>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</si>
  <si>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</si>
  <si>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</si>
  <si>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</si>
  <si>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</si>
  <si>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</si>
  <si>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</si>
  <si>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</si>
  <si>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</si>
  <si>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</si>
  <si>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</si>
  <si>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</si>
  <si>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</si>
  <si>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</si>
  <si>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</si>
  <si>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</si>
  <si>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</si>
  <si>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</si>
  <si>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</si>
  <si>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</si>
  <si>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</si>
  <si>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</si>
  <si>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</si>
  <si>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</si>
  <si>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</si>
  <si>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</si>
  <si>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</si>
  <si>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</si>
  <si>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</si>
  <si>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</si>
  <si>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</si>
  <si>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</si>
  <si>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</si>
  <si>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</si>
  <si>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</si>
  <si>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</si>
  <si>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</si>
  <si>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</si>
  <si>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</si>
  <si>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</si>
  <si>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</si>
  <si>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</si>
  <si>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</si>
  <si>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</si>
  <si>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</si>
  <si>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</si>
  <si>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</si>
  <si>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</si>
  <si>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</si>
  <si>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</si>
  <si>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</si>
  <si>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</si>
  <si>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</si>
  <si>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</si>
  <si>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</si>
  <si>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</si>
  <si>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</si>
  <si>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</si>
  <si>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</si>
  <si>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</si>
  <si>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</si>
  <si>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</si>
  <si>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</si>
  <si>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</si>
  <si>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</si>
  <si>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</si>
  <si>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</si>
  <si>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</si>
  <si>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</si>
  <si>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</si>
  <si>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</si>
  <si>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</si>
  <si>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</si>
  <si>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</si>
  <si>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</si>
  <si>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</si>
  <si>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</si>
  <si>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</si>
  <si>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</si>
  <si>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</si>
  <si>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</si>
  <si>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</si>
  <si>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</si>
  <si>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</si>
  <si>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</si>
  <si>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</si>
  <si>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</si>
  <si>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</si>
  <si>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</si>
  <si>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</si>
  <si>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</si>
  <si>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</si>
  <si>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</si>
  <si>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</si>
  <si>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</si>
  <si>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</si>
  <si>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</si>
  <si>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</si>
  <si>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</si>
  <si>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</si>
  <si>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</si>
  <si>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</si>
  <si>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</si>
  <si>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</si>
  <si>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</si>
  <si>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</si>
  <si>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</si>
  <si>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</si>
  <si>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</si>
  <si>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</si>
  <si>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</si>
  <si>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</si>
  <si>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</si>
  <si>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</si>
  <si>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</si>
  <si>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</si>
  <si>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</si>
  <si>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</si>
  <si>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</si>
  <si>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</si>
  <si>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</si>
  <si>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</si>
  <si>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</si>
  <si>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</si>
  <si>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</si>
  <si>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</si>
  <si>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</si>
  <si>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</si>
  <si>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</si>
  <si>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</si>
  <si>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</si>
  <si>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</si>
  <si>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</si>
  <si>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</si>
  <si>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</si>
  <si>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</si>
  <si>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</si>
  <si>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</si>
  <si>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</si>
  <si>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</si>
  <si>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</si>
  <si>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</si>
  <si>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</si>
  <si>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</si>
  <si>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</si>
  <si>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</si>
  <si>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</si>
  <si>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</si>
  <si>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</si>
  <si>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</si>
  <si>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</si>
  <si>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</si>
  <si>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</si>
  <si>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</si>
  <si>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</si>
  <si>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</si>
  <si>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</si>
  <si>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</si>
  <si>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</si>
  <si>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</si>
  <si>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</si>
  <si>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</si>
  <si>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</si>
  <si>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</si>
  <si>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</si>
  <si>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</si>
  <si>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</si>
  <si>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</si>
  <si>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</si>
  <si>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</si>
  <si>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</si>
  <si>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</si>
  <si>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</si>
  <si>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</si>
  <si>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</si>
  <si>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</si>
  <si>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</si>
  <si>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</si>
  <si>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</si>
  <si>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</si>
  <si>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</si>
  <si>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</si>
  <si>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</si>
  <si>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</si>
  <si>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</si>
  <si>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</si>
  <si>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</si>
  <si>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</si>
  <si>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</si>
  <si>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</si>
  <si>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</si>
  <si>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</si>
  <si>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</si>
  <si>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</si>
  <si>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</si>
  <si>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</si>
  <si>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</si>
  <si>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</si>
  <si>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</si>
  <si>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</si>
  <si>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</si>
  <si>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</si>
  <si>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</si>
  <si>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</si>
  <si>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</si>
  <si>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</si>
  <si>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</si>
  <si>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</si>
  <si>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</si>
  <si>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</si>
  <si>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</si>
  <si>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</si>
  <si>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</si>
  <si>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</si>
  <si>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</si>
  <si>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</si>
  <si>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</si>
  <si>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</si>
  <si>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</si>
  <si>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</si>
  <si>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</si>
  <si>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</si>
  <si>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</si>
  <si>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</si>
  <si>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</si>
  <si>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</si>
  <si>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</si>
  <si>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</si>
  <si>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</si>
  <si>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</si>
  <si>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</si>
  <si>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</si>
  <si>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</si>
  <si>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</si>
  <si>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</si>
  <si>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</si>
  <si>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</si>
  <si>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</si>
  <si>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</si>
  <si>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</si>
  <si>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</si>
  <si>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</si>
  <si>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</si>
  <si>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</si>
  <si>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</si>
  <si>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</si>
  <si>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</si>
  <si>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</si>
  <si>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</si>
  <si>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</si>
  <si>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</si>
  <si>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</si>
  <si>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</si>
  <si>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</si>
  <si>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</si>
  <si>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</si>
  <si>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</si>
  <si>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</si>
  <si>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</si>
  <si>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</si>
  <si>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</si>
  <si>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</si>
  <si>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</si>
  <si>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</si>
  <si>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</si>
  <si>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</si>
  <si>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</si>
  <si>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</si>
  <si>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</si>
  <si>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</si>
  <si>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</si>
  <si>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</si>
  <si>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</si>
  <si>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</si>
  <si>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</si>
  <si>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</si>
  <si>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</si>
  <si>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</si>
  <si>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</si>
  <si>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</si>
  <si>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</si>
  <si>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</si>
  <si>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</si>
  <si>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</si>
  <si>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</si>
  <si>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</si>
  <si>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</si>
  <si>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</si>
  <si>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</si>
  <si>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</si>
  <si>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</si>
  <si>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</si>
  <si>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</si>
  <si>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</si>
  <si>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</si>
  <si>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</si>
  <si>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</si>
  <si>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</si>
  <si>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</si>
  <si>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</si>
  <si>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</si>
  <si>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</si>
  <si>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</si>
  <si>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</si>
  <si>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</si>
  <si>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</si>
  <si>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</si>
  <si>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</si>
  <si>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</si>
  <si>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</si>
  <si>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</si>
  <si>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</si>
  <si>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</si>
  <si>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</si>
  <si>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</si>
  <si>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</si>
  <si>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</si>
  <si>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</si>
  <si>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</si>
  <si>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</si>
  <si>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</si>
  <si>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</si>
  <si>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</si>
  <si>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</si>
  <si>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</si>
  <si>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</si>
  <si>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</si>
  <si>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</si>
  <si>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</si>
  <si>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</si>
  <si>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</si>
  <si>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</si>
  <si>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</si>
  <si>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</si>
  <si>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</si>
  <si>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</si>
  <si>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</si>
  <si>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</si>
  <si>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</si>
  <si>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</si>
  <si>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</si>
  <si>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</si>
  <si>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</si>
  <si>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</si>
  <si>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</si>
  <si>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</si>
  <si>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</si>
  <si>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</si>
  <si>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</si>
  <si>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</si>
  <si>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</si>
  <si>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</si>
  <si>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</si>
  <si>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</si>
  <si>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</si>
  <si>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</si>
  <si>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</si>
  <si>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</si>
  <si>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</si>
  <si>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</si>
  <si>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</si>
  <si>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</si>
  <si>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</si>
  <si>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</si>
  <si>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</si>
  <si>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</si>
  <si>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</si>
  <si>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</si>
  <si>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</si>
  <si>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</si>
  <si>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</si>
  <si>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</si>
  <si>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</si>
  <si>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</si>
  <si>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</si>
  <si>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</si>
  <si>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</si>
  <si>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</si>
  <si>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</si>
  <si>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</si>
  <si>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</si>
  <si>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</si>
  <si>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</si>
  <si>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</si>
  <si>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</si>
  <si>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</si>
  <si>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</si>
  <si>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</si>
  <si>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</si>
  <si>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</si>
  <si>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</si>
  <si>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</si>
  <si>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</si>
  <si>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</si>
  <si>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</si>
  <si>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</si>
  <si>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</si>
  <si>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</si>
  <si>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</si>
  <si>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</si>
  <si>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</si>
  <si>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</si>
  <si>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</si>
  <si>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</si>
  <si>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</si>
  <si>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</si>
  <si>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</si>
  <si>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</si>
  <si>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</si>
  <si>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</si>
  <si>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</si>
  <si>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</si>
  <si>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</si>
  <si>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</si>
  <si>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</si>
  <si>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</si>
  <si>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</si>
  <si>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</si>
  <si>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</si>
  <si>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</si>
  <si>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</si>
  <si>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</si>
  <si>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</si>
  <si>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</si>
  <si>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</si>
  <si>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</si>
  <si>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</si>
  <si>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</si>
  <si>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</si>
  <si>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</si>
  <si>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</si>
  <si>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</si>
  <si>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</si>
  <si>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</si>
  <si>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</si>
  <si>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</si>
  <si>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</si>
  <si>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</si>
  <si>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</si>
  <si>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</si>
  <si>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</si>
  <si>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</si>
  <si>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</si>
  <si>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</si>
  <si>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</si>
  <si>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</si>
  <si>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</si>
  <si>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</si>
  <si>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</si>
  <si>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</si>
  <si>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</si>
  <si>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</si>
  <si>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</si>
  <si>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</si>
  <si>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</si>
  <si>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</si>
  <si>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</si>
  <si>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</si>
  <si>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</si>
  <si>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</si>
  <si>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</si>
  <si>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</si>
  <si>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</si>
  <si>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</si>
  <si>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</si>
  <si>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</si>
  <si>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</si>
  <si>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</si>
  <si>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</si>
  <si>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</si>
  <si>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</si>
  <si>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</si>
  <si>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</si>
  <si>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</si>
  <si>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</si>
  <si>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</si>
  <si>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</si>
  <si>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</si>
  <si>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</si>
  <si>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</si>
  <si>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</si>
  <si>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</si>
  <si>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</si>
  <si>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</si>
  <si>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</si>
  <si>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</si>
  <si>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</si>
  <si>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</si>
  <si>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</si>
  <si>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</si>
  <si>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</si>
  <si>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</si>
  <si>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</si>
  <si>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</si>
  <si>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</si>
  <si>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</si>
  <si>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</si>
  <si>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</si>
  <si>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</si>
  <si>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</si>
  <si>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</si>
  <si>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</si>
  <si>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</si>
  <si>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</si>
  <si>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</si>
  <si>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</si>
  <si>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</si>
  <si>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</si>
  <si>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</si>
  <si>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</si>
  <si>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</si>
  <si>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</si>
  <si>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</si>
  <si>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</si>
  <si>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</si>
  <si>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</si>
  <si>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</si>
  <si>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</si>
  <si>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</si>
  <si>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</si>
  <si>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</si>
  <si>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</si>
  <si>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</si>
  <si>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</si>
  <si>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</si>
  <si>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</si>
  <si>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</si>
  <si>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</si>
  <si>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</si>
  <si>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</si>
  <si>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</si>
  <si>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</si>
  <si>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</si>
  <si>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</si>
  <si>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</si>
  <si>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</si>
  <si>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</si>
  <si>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</si>
  <si>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</si>
  <si>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</si>
  <si>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</si>
  <si>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</si>
  <si>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</si>
  <si>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</si>
  <si>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</si>
  <si>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</si>
  <si>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</si>
  <si>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</si>
  <si>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</si>
  <si>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</si>
  <si>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</si>
  <si>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</si>
  <si>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</si>
  <si>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</si>
  <si>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</si>
  <si>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</si>
  <si>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</si>
  <si>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</si>
  <si>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</si>
  <si>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</si>
  <si>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</si>
  <si>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</si>
  <si>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</si>
  <si>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</si>
  <si>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</si>
  <si>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</si>
  <si>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</si>
  <si>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</si>
  <si>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</si>
  <si>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</si>
  <si>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</si>
  <si>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</si>
  <si>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</si>
  <si>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</si>
  <si>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</si>
  <si>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</si>
  <si>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</si>
  <si>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</si>
  <si>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</si>
  <si>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</si>
  <si>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</si>
  <si>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</si>
  <si>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</si>
  <si>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</si>
  <si>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</si>
  <si>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</si>
  <si>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</si>
  <si>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</si>
  <si>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</si>
  <si>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</si>
  <si>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</si>
  <si>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</si>
  <si>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</si>
  <si>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</si>
  <si>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</si>
  <si>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</si>
  <si>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</si>
  <si>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</si>
  <si>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</si>
  <si>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</si>
  <si>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</si>
  <si>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</si>
  <si>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</si>
  <si>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</si>
  <si>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</si>
  <si>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</si>
  <si>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</si>
  <si>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</si>
  <si>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</si>
  <si>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</si>
  <si>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</si>
  <si>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</si>
  <si>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</si>
  <si>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</si>
  <si>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</si>
  <si>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</si>
  <si>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</si>
  <si>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</si>
  <si>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</si>
  <si>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</si>
  <si>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</si>
  <si>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</si>
  <si>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</si>
  <si>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</si>
  <si>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</si>
  <si>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</si>
  <si>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</si>
  <si>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</si>
  <si>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</si>
  <si>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</si>
  <si>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</si>
  <si>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</si>
  <si>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</si>
  <si>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</si>
  <si>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</si>
  <si>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</si>
  <si>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</si>
  <si>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</si>
  <si>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</si>
  <si>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</si>
  <si>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</si>
  <si>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</si>
  <si>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</si>
  <si>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</si>
  <si>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</si>
  <si>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</si>
  <si>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</si>
  <si>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</si>
  <si>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</si>
  <si>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</si>
  <si>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</si>
  <si>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</si>
  <si>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</si>
  <si>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</si>
  <si>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</si>
  <si>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</si>
  <si>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</si>
  <si>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</si>
  <si>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</si>
  <si>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</si>
  <si>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</si>
  <si>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</si>
  <si>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</si>
  <si>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</si>
  <si>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</si>
  <si>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</si>
  <si>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</si>
  <si>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</si>
  <si>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</si>
  <si>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</si>
  <si>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</si>
  <si>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</si>
  <si>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</si>
  <si>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</si>
  <si>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</si>
  <si>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</si>
  <si>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</si>
  <si>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</si>
  <si>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</si>
  <si>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</si>
  <si>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</si>
  <si>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</si>
  <si>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</si>
  <si>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</si>
  <si>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</si>
  <si>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</si>
  <si>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</si>
  <si>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</si>
  <si>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</si>
  <si>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</si>
  <si>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</si>
  <si>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</si>
  <si>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</si>
  <si>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</si>
  <si>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</si>
  <si>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</si>
  <si>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</si>
  <si>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</si>
  <si>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</si>
  <si>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</si>
  <si>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</si>
  <si>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</si>
  <si>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</si>
  <si>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</si>
  <si>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</si>
  <si>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</si>
  <si>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</si>
  <si>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</si>
  <si>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</si>
  <si>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</si>
  <si>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</si>
  <si>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</si>
  <si>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</si>
  <si>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</si>
  <si>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</si>
  <si>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</si>
  <si>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</si>
  <si>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</si>
  <si>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</si>
  <si>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</si>
  <si>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</si>
  <si>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</si>
  <si>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</si>
  <si>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</si>
  <si>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</si>
  <si>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</si>
  <si>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</si>
  <si>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</si>
  <si>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</si>
  <si>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</si>
  <si>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</si>
  <si>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</si>
  <si>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</si>
  <si>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</si>
  <si>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</si>
  <si>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</si>
  <si>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</si>
  <si>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</si>
  <si>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</si>
  <si>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</si>
  <si>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</si>
  <si>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</si>
  <si>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</si>
  <si>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</si>
  <si>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</si>
  <si>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</si>
  <si>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</si>
  <si>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</si>
  <si>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</si>
  <si>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</si>
  <si>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</si>
  <si>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</si>
  <si>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</si>
  <si>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</si>
  <si>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</si>
  <si>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</si>
  <si>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</si>
  <si>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</si>
  <si>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</si>
  <si>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</si>
  <si>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</si>
  <si>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</si>
  <si>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</si>
  <si>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</si>
  <si>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</si>
  <si>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</si>
  <si>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</si>
  <si>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</si>
  <si>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</si>
  <si>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</si>
  <si>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</si>
  <si>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</si>
  <si>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</si>
  <si>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</si>
  <si>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</si>
  <si>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</si>
  <si>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</si>
  <si>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</si>
  <si>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</si>
  <si>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</si>
  <si>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</si>
  <si>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</si>
  <si>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</si>
  <si>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</si>
  <si>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</si>
  <si>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</si>
  <si>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</si>
  <si>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</si>
  <si>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</si>
  <si>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</si>
  <si>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</si>
  <si>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</si>
  <si>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</si>
  <si>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</si>
  <si>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</si>
  <si>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</si>
  <si>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</si>
  <si>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</si>
  <si>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</si>
  <si>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</si>
  <si>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</si>
  <si>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</si>
  <si>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</si>
  <si>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</si>
  <si>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</si>
  <si>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</si>
  <si>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</si>
  <si>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</si>
  <si>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</si>
  <si>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</si>
  <si>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</si>
  <si>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</si>
  <si>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</si>
  <si>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</si>
  <si>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</si>
  <si>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</si>
  <si>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</si>
  <si>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</si>
  <si>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</si>
  <si>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</si>
  <si>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</si>
  <si>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</si>
  <si>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</si>
  <si>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</si>
  <si>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</si>
  <si>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</si>
  <si>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</si>
  <si>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</si>
  <si>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</si>
  <si>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</si>
  <si>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</si>
  <si>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</si>
  <si>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</si>
  <si>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</si>
  <si>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</si>
  <si>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</si>
  <si>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</si>
  <si>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</si>
  <si>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</si>
  <si>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</si>
  <si>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</si>
  <si>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</si>
  <si>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</si>
  <si>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</si>
  <si>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</si>
  <si>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</si>
  <si>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</si>
  <si>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</si>
  <si>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</si>
  <si>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</si>
  <si>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</si>
  <si>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</si>
  <si>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</si>
  <si>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</si>
  <si>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</si>
  <si>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</si>
  <si>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</si>
  <si>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</si>
  <si>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</si>
  <si>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</si>
  <si>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</si>
  <si>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</si>
  <si>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</si>
  <si>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</si>
  <si>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</si>
  <si>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</si>
  <si>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</si>
  <si>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</si>
  <si>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</si>
  <si>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</si>
  <si>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</si>
  <si>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</si>
  <si>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</si>
  <si>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</si>
  <si>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</si>
  <si>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</si>
  <si>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</si>
  <si>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</si>
  <si>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</si>
  <si>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</si>
  <si>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</si>
  <si>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</si>
  <si>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</si>
  <si>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</si>
  <si>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</si>
  <si>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</si>
  <si>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</si>
  <si>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</si>
  <si>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</si>
  <si>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</si>
  <si>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</si>
  <si>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</si>
  <si>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</si>
  <si>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</si>
  <si>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</si>
  <si>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</si>
  <si>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</si>
  <si>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</si>
  <si>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</si>
  <si>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</si>
  <si>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</si>
  <si>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</si>
  <si>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</si>
  <si>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</si>
  <si>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</si>
  <si>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</si>
  <si>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</si>
  <si>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</si>
  <si>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</si>
  <si>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</si>
  <si>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</si>
  <si>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</si>
  <si>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</si>
  <si>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</si>
  <si>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</si>
  <si>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</si>
  <si>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</si>
  <si>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</si>
  <si>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</si>
  <si>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</si>
  <si>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</si>
  <si>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</si>
  <si>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</si>
  <si>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</si>
  <si>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</si>
  <si>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</si>
  <si>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</si>
  <si>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</si>
  <si>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</si>
  <si>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</si>
  <si>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</si>
  <si>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</si>
  <si>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</si>
  <si>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</si>
  <si>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</si>
  <si>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</si>
  <si>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</si>
  <si>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</si>
  <si>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</si>
  <si>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</si>
  <si>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</si>
  <si>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</si>
  <si>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</si>
  <si>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</si>
  <si>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</si>
  <si>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</si>
  <si>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</si>
  <si>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</si>
  <si>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</si>
  <si>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</si>
  <si>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</si>
  <si>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</si>
  <si>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</si>
  <si>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</si>
  <si>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</si>
  <si>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</si>
  <si>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</si>
  <si>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</si>
  <si>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</si>
  <si>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</si>
  <si>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</si>
  <si>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</si>
  <si>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</si>
  <si>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</si>
  <si>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</si>
  <si>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</si>
  <si>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</si>
  <si>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</si>
  <si>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</si>
  <si>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</si>
  <si>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</si>
  <si>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</si>
  <si>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</si>
  <si>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</si>
  <si>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</si>
  <si>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</si>
  <si>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</si>
  <si>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</si>
  <si>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</si>
  <si>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</si>
  <si>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</si>
  <si>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</si>
  <si>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</si>
  <si>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</si>
  <si>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</si>
  <si>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</si>
  <si>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</si>
  <si>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</si>
  <si>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</si>
  <si>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</si>
  <si>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</si>
  <si>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</si>
  <si>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</si>
  <si>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</si>
  <si>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</si>
  <si>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</si>
  <si>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</si>
  <si>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</si>
  <si>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</si>
  <si>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</si>
  <si>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</si>
  <si>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</si>
  <si>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</si>
  <si>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</si>
  <si>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</si>
  <si>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</si>
  <si>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</si>
  <si>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</si>
  <si>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</si>
  <si>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</si>
  <si>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</si>
  <si>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</si>
  <si>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</si>
  <si>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</si>
  <si>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</si>
  <si>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</si>
  <si>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</si>
  <si>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</si>
  <si>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</si>
  <si>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</si>
  <si>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</si>
  <si>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</si>
  <si>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</si>
  <si>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</si>
  <si>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</si>
  <si>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</si>
  <si>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</si>
  <si>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</si>
  <si>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</si>
  <si>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</si>
  <si>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</si>
  <si>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</si>
  <si>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</si>
  <si>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</si>
  <si>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</si>
  <si>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</si>
  <si>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</si>
  <si>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</si>
  <si>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</si>
  <si>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</si>
  <si>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</si>
  <si>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</si>
  <si>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</si>
  <si>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</si>
  <si>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</si>
  <si>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</si>
  <si>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</si>
  <si>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</si>
  <si>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</si>
  <si>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</si>
  <si>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</si>
  <si>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</si>
  <si>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</si>
  <si>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</si>
  <si>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</si>
  <si>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</si>
  <si>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</si>
  <si>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</si>
  <si>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</si>
  <si>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</si>
  <si>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</si>
  <si>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</si>
  <si>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</si>
  <si>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</si>
  <si>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</si>
  <si>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</si>
  <si>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</si>
  <si>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</si>
  <si>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</si>
  <si>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</si>
  <si>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</si>
  <si>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</si>
  <si>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</si>
  <si>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</si>
  <si>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</si>
  <si>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</si>
  <si>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</si>
  <si>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</si>
  <si>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</si>
  <si>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</si>
  <si>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</si>
  <si>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</si>
  <si>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</si>
  <si>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</si>
  <si>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</si>
  <si>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</si>
  <si>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</si>
  <si>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</si>
  <si>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</si>
  <si>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</si>
  <si>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</si>
  <si>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</si>
  <si>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</si>
  <si>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</si>
  <si>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</si>
  <si>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</si>
  <si>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</si>
  <si>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</si>
  <si>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</si>
  <si>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</si>
  <si>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</si>
  <si>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</si>
  <si>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</si>
  <si>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</si>
  <si>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</si>
  <si>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</si>
  <si>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</si>
  <si>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</si>
  <si>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</si>
  <si>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</si>
  <si>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</si>
  <si>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</si>
  <si>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</si>
  <si>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</si>
  <si>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</si>
  <si>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</si>
  <si>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</si>
  <si>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</si>
  <si>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</si>
  <si>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</si>
  <si>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</si>
  <si>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</si>
  <si>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</si>
  <si>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</si>
  <si>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</si>
  <si>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</si>
  <si>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</si>
  <si>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</si>
  <si>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</si>
  <si>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</si>
  <si>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</si>
  <si>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</si>
  <si>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</si>
  <si>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</si>
  <si>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</si>
  <si>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</si>
  <si>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</si>
  <si>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</si>
  <si>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</si>
  <si>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</si>
  <si>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</si>
  <si>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</si>
  <si>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</si>
  <si>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</si>
  <si>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</si>
  <si>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</si>
  <si>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</si>
  <si>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</si>
  <si>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</si>
  <si>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</si>
  <si>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</si>
  <si>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</si>
  <si>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</si>
  <si>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</si>
  <si>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</si>
  <si>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</si>
  <si>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</si>
  <si>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</si>
  <si>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</si>
  <si>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</si>
  <si>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</si>
  <si>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</si>
  <si>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</si>
  <si>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</si>
  <si>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</si>
  <si>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</si>
  <si>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</si>
  <si>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</si>
  <si>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</si>
  <si>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</si>
  <si>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</si>
  <si>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</si>
  <si>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</si>
  <si>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</si>
  <si>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</si>
  <si>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</si>
  <si>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</si>
  <si>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</si>
  <si>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</si>
  <si>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</si>
  <si>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</si>
  <si>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</si>
  <si>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</si>
  <si>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</si>
  <si>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</si>
  <si>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</si>
  <si>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</si>
  <si>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</si>
  <si>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</si>
  <si>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</si>
  <si>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</si>
  <si>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</si>
  <si>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</si>
  <si>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</si>
  <si>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</si>
  <si>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</si>
  <si>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</si>
  <si>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</si>
  <si>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</si>
  <si>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</si>
  <si>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</si>
  <si>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</si>
  <si>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</si>
  <si>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</si>
  <si>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</si>
  <si>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</si>
  <si>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</si>
  <si>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</si>
  <si>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</si>
  <si>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</si>
  <si>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</si>
  <si>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</si>
  <si>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</si>
  <si>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</si>
  <si>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</si>
  <si>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</si>
  <si>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</si>
  <si>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</si>
  <si>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</si>
  <si>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</si>
  <si>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</si>
  <si>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</si>
  <si>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</si>
  <si>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</si>
  <si>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</si>
  <si>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</si>
  <si>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</si>
  <si>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</si>
  <si>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</si>
  <si>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</si>
  <si>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</si>
  <si>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</si>
  <si>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</si>
  <si>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</si>
  <si>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</si>
  <si>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</si>
  <si>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</si>
  <si>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</si>
  <si>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</si>
  <si>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</si>
  <si>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</si>
  <si>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</si>
  <si>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</si>
  <si>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</si>
  <si>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</si>
  <si>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</si>
  <si>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</si>
  <si>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</si>
  <si>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</si>
  <si>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</si>
  <si>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</si>
  <si>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</si>
  <si>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</si>
  <si>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</si>
  <si>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</si>
  <si>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</si>
  <si>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</si>
  <si>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</si>
  <si>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</si>
  <si>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</si>
  <si>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</si>
  <si>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</si>
  <si>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</si>
  <si>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</si>
  <si>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</si>
  <si>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</si>
  <si>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</si>
  <si>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</si>
  <si>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</si>
  <si>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</si>
  <si>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</si>
  <si>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</si>
  <si>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</si>
  <si>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</si>
  <si>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</si>
  <si>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</si>
  <si>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</si>
  <si>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</si>
  <si>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</si>
  <si>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</si>
  <si>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</si>
  <si>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</si>
  <si>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</si>
  <si>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</si>
  <si>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</si>
  <si>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</si>
  <si>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</si>
  <si>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</si>
  <si>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</si>
  <si>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</si>
  <si>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</si>
  <si>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</si>
  <si>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</si>
  <si>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</si>
  <si>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</si>
  <si>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</si>
  <si>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</si>
  <si>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</si>
  <si>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</si>
  <si>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</si>
  <si>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</si>
  <si>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</si>
  <si>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</si>
  <si>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</si>
  <si>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</si>
  <si>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</si>
  <si>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</si>
  <si>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</si>
  <si>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</si>
  <si>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</si>
  <si>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</si>
  <si>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</si>
  <si>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</si>
  <si>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</si>
  <si>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</si>
  <si>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</si>
  <si>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</si>
  <si>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</si>
  <si>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</si>
  <si>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</si>
  <si>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</si>
  <si>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</si>
  <si>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</si>
  <si>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</si>
  <si>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</si>
  <si>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</si>
  <si>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</si>
  <si>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</si>
  <si>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</si>
  <si>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</si>
  <si>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</si>
  <si>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</si>
  <si>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</si>
  <si>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</si>
  <si>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</si>
  <si>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</si>
  <si>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</si>
  <si>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</si>
  <si>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</si>
  <si>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</si>
  <si>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</si>
  <si>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</si>
  <si>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</si>
  <si>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</si>
  <si>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</si>
  <si>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</si>
  <si>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</si>
  <si>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</si>
  <si>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</si>
  <si>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</si>
  <si>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</si>
  <si>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</si>
  <si>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</si>
  <si>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</si>
  <si>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</si>
  <si>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</si>
  <si>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</si>
  <si>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</si>
  <si>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</si>
  <si>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</si>
  <si>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</si>
  <si>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</si>
  <si>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</si>
  <si>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</si>
  <si>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</si>
  <si>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</si>
  <si>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</si>
  <si>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</si>
  <si>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</si>
  <si>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</si>
  <si>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</si>
  <si>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</si>
  <si>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</si>
  <si>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</si>
  <si>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</si>
  <si>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</si>
  <si>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</si>
  <si>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</si>
  <si>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</si>
  <si>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</si>
  <si>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</si>
  <si>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</si>
  <si>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</si>
  <si>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</si>
  <si>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</si>
  <si>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</si>
  <si>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</si>
  <si>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</si>
  <si>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</si>
  <si>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</si>
  <si>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</si>
  <si>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</si>
  <si>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</si>
  <si>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</si>
  <si>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</si>
  <si>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</si>
  <si>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</si>
  <si>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</si>
  <si>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</si>
  <si>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</si>
  <si>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</si>
  <si>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</si>
  <si>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</si>
  <si>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</si>
  <si>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</si>
  <si>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</si>
  <si>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</si>
  <si>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</si>
  <si>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</si>
  <si>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</si>
  <si>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</si>
  <si>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</si>
  <si>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</si>
  <si>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</si>
  <si>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</si>
  <si>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</si>
  <si>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</si>
  <si>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</si>
  <si>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</si>
  <si>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</si>
  <si>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</si>
  <si>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</si>
  <si>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</si>
  <si>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</si>
  <si>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</si>
  <si>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</si>
  <si>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</si>
  <si>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</si>
  <si>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</si>
  <si>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</si>
  <si>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</si>
  <si>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</si>
  <si>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</si>
  <si>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</si>
  <si>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</si>
  <si>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</si>
  <si>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</si>
  <si>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</si>
  <si>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</si>
  <si>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</si>
  <si>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</si>
  <si>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</si>
  <si>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</si>
  <si>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</si>
  <si>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</si>
  <si>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</si>
  <si>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</si>
  <si>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</si>
  <si>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</si>
  <si>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</si>
  <si>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</si>
  <si>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</si>
  <si>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</si>
  <si>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</si>
  <si>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</si>
  <si>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</si>
  <si>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</si>
  <si>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</si>
  <si>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</si>
  <si>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</si>
  <si>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</si>
  <si>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</si>
  <si>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</si>
  <si>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</si>
  <si>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</si>
  <si>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</si>
  <si>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</si>
  <si>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</si>
  <si>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</si>
  <si>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</si>
  <si>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</si>
  <si>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</si>
  <si>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</si>
  <si>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</si>
  <si>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</si>
  <si>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</si>
  <si>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</si>
  <si>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</si>
  <si>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</si>
  <si>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</si>
  <si>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</si>
  <si>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</si>
  <si>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</si>
  <si>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</si>
  <si>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</si>
  <si>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</si>
  <si>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</si>
  <si>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</si>
  <si>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</si>
  <si>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</si>
  <si>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</si>
  <si>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</si>
  <si>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</si>
  <si>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</si>
  <si>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</si>
  <si>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</si>
  <si>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</si>
  <si>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</si>
  <si>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</si>
  <si>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</si>
  <si>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</si>
  <si>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</si>
  <si>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</si>
  <si>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</si>
  <si>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</si>
  <si>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</si>
  <si>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</si>
  <si>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</si>
  <si>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</si>
  <si>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</si>
  <si>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</si>
  <si>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</si>
  <si>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</si>
  <si>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</si>
  <si>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</si>
  <si>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</si>
  <si>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</si>
  <si>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</si>
  <si>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</si>
  <si>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</si>
  <si>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</si>
  <si>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</si>
  <si>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</si>
  <si>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</si>
  <si>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</si>
  <si>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</si>
  <si>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</si>
  <si>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</si>
  <si>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</si>
  <si>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</si>
  <si>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</si>
  <si>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</si>
  <si>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</si>
  <si>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</si>
  <si>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</si>
  <si>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</si>
  <si>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</si>
  <si>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</si>
  <si>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</si>
  <si>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</si>
  <si>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</si>
  <si>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</si>
  <si>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</si>
  <si>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</si>
  <si>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</si>
  <si>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</si>
  <si>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</si>
  <si>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</si>
  <si>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</si>
  <si>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</si>
  <si>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</si>
  <si>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</si>
  <si>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</si>
  <si>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</si>
  <si>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</si>
  <si>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</si>
  <si>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</si>
  <si>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</si>
  <si>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</si>
  <si>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</si>
  <si>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</si>
  <si>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</si>
  <si>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</si>
  <si>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</si>
  <si>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</si>
  <si>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</si>
  <si>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</si>
  <si>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</si>
  <si>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</si>
  <si>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</si>
  <si>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</si>
  <si>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</si>
  <si>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</si>
  <si>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</si>
  <si>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</si>
  <si>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</si>
  <si>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</si>
  <si>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</si>
  <si>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</si>
  <si>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</si>
  <si>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</si>
  <si>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</si>
  <si>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</si>
  <si>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</si>
  <si>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</si>
  <si>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</si>
  <si>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</si>
  <si>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</si>
  <si>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</si>
  <si>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</si>
  <si>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</si>
  <si>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</si>
  <si>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</si>
  <si>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</si>
  <si>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</si>
  <si>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</si>
  <si>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</si>
  <si>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</si>
  <si>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</si>
  <si>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</si>
  <si>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</si>
  <si>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</si>
  <si>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</si>
  <si>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</si>
  <si>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</si>
  <si>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</si>
  <si>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</si>
  <si>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</si>
  <si>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</si>
  <si>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</si>
  <si>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</si>
  <si>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</si>
  <si>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</si>
  <si>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</si>
  <si>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</si>
  <si>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</si>
  <si>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</si>
  <si>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</si>
  <si>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</si>
  <si>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</si>
  <si>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</si>
  <si>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</si>
  <si>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</si>
  <si>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</si>
  <si>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</si>
  <si>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</si>
  <si>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</si>
  <si>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</si>
  <si>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</si>
  <si>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</si>
  <si>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</si>
  <si>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</si>
  <si>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</si>
  <si>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</si>
  <si>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</si>
  <si>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</si>
  <si>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</si>
  <si>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</si>
  <si>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</si>
  <si>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</si>
  <si>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</si>
  <si>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</si>
  <si>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</si>
  <si>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</si>
  <si>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</si>
  <si>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</si>
  <si>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</si>
  <si>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</si>
  <si>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</si>
  <si>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</si>
  <si>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</si>
  <si>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</si>
  <si>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</si>
  <si>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</si>
  <si>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</si>
  <si>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</si>
  <si>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</si>
  <si>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</si>
  <si>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</si>
  <si>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</si>
  <si>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</si>
  <si>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</si>
  <si>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</si>
  <si>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</si>
  <si>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</si>
  <si>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</si>
  <si>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</si>
  <si>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</si>
  <si>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</si>
  <si>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</si>
  <si>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</si>
  <si>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</si>
  <si>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</si>
  <si>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</si>
  <si>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</si>
  <si>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</si>
  <si>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</si>
  <si>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</si>
  <si>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</si>
  <si>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</si>
  <si>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</si>
  <si>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</si>
  <si>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</si>
  <si>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</si>
  <si>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</si>
  <si>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</si>
  <si>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</si>
  <si>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</si>
  <si>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</si>
  <si>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</si>
  <si>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</si>
  <si>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</si>
  <si>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</si>
  <si>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</si>
  <si>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</si>
  <si>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</si>
  <si>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</si>
  <si>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</si>
  <si>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</si>
  <si>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</si>
  <si>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</si>
  <si>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</si>
  <si>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</si>
  <si>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</si>
  <si>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</si>
  <si>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</si>
  <si>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</si>
  <si>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</si>
  <si>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</si>
  <si>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</si>
  <si>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</si>
  <si>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</si>
  <si>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</si>
  <si>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</si>
  <si>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</si>
  <si>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</si>
  <si>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</si>
  <si>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</si>
  <si>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</si>
  <si>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</si>
  <si>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</si>
  <si>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</si>
  <si>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</si>
  <si>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</si>
  <si>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</si>
  <si>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</si>
  <si>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</si>
  <si>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</si>
  <si>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</si>
  <si>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</si>
  <si>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</si>
  <si>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</si>
  <si>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</si>
  <si>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</si>
  <si>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</si>
  <si>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</si>
  <si>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</si>
  <si>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</si>
  <si>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</si>
  <si>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</si>
  <si>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</si>
  <si>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</si>
  <si>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</si>
  <si>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</si>
  <si>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</si>
  <si>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</si>
  <si>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</si>
  <si>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</si>
  <si>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</si>
  <si>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</si>
  <si>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</si>
  <si>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</si>
  <si>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</si>
  <si>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</si>
  <si>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</si>
  <si>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</si>
  <si>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</si>
  <si>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</si>
  <si>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</si>
  <si>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</si>
  <si>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</si>
  <si>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</si>
  <si>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</si>
  <si>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</si>
  <si>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</si>
  <si>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</si>
  <si>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</si>
  <si>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</si>
  <si>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</si>
  <si>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</si>
  <si>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</si>
  <si>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</si>
  <si>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</si>
  <si>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</si>
  <si>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</si>
  <si>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</si>
  <si>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</si>
  <si>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</si>
  <si>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</si>
  <si>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</si>
  <si>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</si>
  <si>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</si>
  <si>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</si>
  <si>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</si>
  <si>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</si>
  <si>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</si>
  <si>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</si>
  <si>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</si>
  <si>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</si>
  <si>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</si>
  <si>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</si>
  <si>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</si>
  <si>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</si>
  <si>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</si>
  <si>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</si>
  <si>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</si>
  <si>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</si>
  <si>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</si>
  <si>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</si>
  <si>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</si>
  <si>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</si>
  <si>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</si>
  <si>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</si>
  <si>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</si>
  <si>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</si>
  <si>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</si>
  <si>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</si>
  <si>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</si>
  <si>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</si>
  <si>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</si>
  <si>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</si>
  <si>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</si>
  <si>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</si>
  <si>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</si>
  <si>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</si>
  <si>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</si>
  <si>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</si>
  <si>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</si>
  <si>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</si>
  <si>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</si>
  <si>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</si>
  <si>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</si>
  <si>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</si>
  <si>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</si>
  <si>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</si>
  <si>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</si>
  <si>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</si>
  <si>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</si>
  <si>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</si>
  <si>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</si>
  <si>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</si>
  <si>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</si>
  <si>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</si>
  <si>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</si>
  <si>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</si>
  <si>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</si>
  <si>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</si>
  <si>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</si>
  <si>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</si>
  <si>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</si>
  <si>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</si>
  <si>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</si>
  <si>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</si>
  <si>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</si>
  <si>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</si>
  <si>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</si>
  <si>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</si>
  <si>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</si>
  <si>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</si>
  <si>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</si>
  <si>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</si>
  <si>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</si>
  <si>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</si>
  <si>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</si>
  <si>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</si>
  <si>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</si>
  <si>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</si>
  <si>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</si>
  <si>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</si>
  <si>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</si>
  <si>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</si>
  <si>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</si>
  <si>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</si>
  <si>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</si>
  <si>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</si>
  <si>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</si>
  <si>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</si>
  <si>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</si>
  <si>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</si>
  <si>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</si>
  <si>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</si>
  <si>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</si>
  <si>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</si>
  <si>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</si>
  <si>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</si>
  <si>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</si>
  <si>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</si>
  <si>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</si>
  <si>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</si>
  <si>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</si>
  <si>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</si>
  <si>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</si>
  <si>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</si>
  <si>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</si>
  <si>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</si>
  <si>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</si>
  <si>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</si>
  <si>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</si>
  <si>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</si>
  <si>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</si>
  <si>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</si>
  <si>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</si>
  <si>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</si>
  <si>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</si>
  <si>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</si>
  <si>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</si>
  <si>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</si>
  <si>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</si>
  <si>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</si>
  <si>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</si>
  <si>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</si>
  <si>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</si>
  <si>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</si>
  <si>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</si>
  <si>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</si>
  <si>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</si>
  <si>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</si>
  <si>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</si>
  <si>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</si>
  <si>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</si>
  <si>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</si>
  <si>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</si>
  <si>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</si>
  <si>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</si>
  <si>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</si>
  <si>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</si>
  <si>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</si>
  <si>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</si>
  <si>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</si>
  <si>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</si>
  <si>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</si>
  <si>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</si>
  <si>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</si>
  <si>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</si>
  <si>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</si>
  <si>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</si>
  <si>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</si>
  <si>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</si>
  <si>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</si>
  <si>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</si>
  <si>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</si>
  <si>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</si>
  <si>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</si>
  <si>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</si>
  <si>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</si>
  <si>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</si>
  <si>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</si>
  <si>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</si>
  <si>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</si>
  <si>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</si>
  <si>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</si>
  <si>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</si>
  <si>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</si>
  <si>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</si>
  <si>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</si>
  <si>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</si>
  <si>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</si>
  <si>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</si>
  <si>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</si>
  <si>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</si>
  <si>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</si>
  <si>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</si>
  <si>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</si>
  <si>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</si>
  <si>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</si>
  <si>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</si>
  <si>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</si>
  <si>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</si>
  <si>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</si>
  <si>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</si>
  <si>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</si>
  <si>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</si>
  <si>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</si>
  <si>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</si>
  <si>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</si>
  <si>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</si>
  <si>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</si>
  <si>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</si>
  <si>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</si>
  <si>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</si>
  <si>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</si>
  <si>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</si>
  <si>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</si>
  <si>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</si>
  <si>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</si>
  <si>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</si>
  <si>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</si>
  <si>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</si>
  <si>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</si>
  <si>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</si>
  <si>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</si>
  <si>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</si>
  <si>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</si>
  <si>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</si>
  <si>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</si>
  <si>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</si>
  <si>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</si>
  <si>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</si>
  <si>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</si>
  <si>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</si>
  <si>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</si>
  <si>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</si>
  <si>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</si>
  <si>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</si>
  <si>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</si>
  <si>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</si>
  <si>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</si>
  <si>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</si>
  <si>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</si>
  <si>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</si>
  <si>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</si>
  <si>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</si>
  <si>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</si>
  <si>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</si>
  <si>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</si>
  <si>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</si>
  <si>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</si>
  <si>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</si>
  <si>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</si>
  <si>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</si>
  <si>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</si>
  <si>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</si>
  <si>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</si>
  <si>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</si>
  <si>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</si>
  <si>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</si>
  <si>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</si>
  <si>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</si>
  <si>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</si>
  <si>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</si>
  <si>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</si>
  <si>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</si>
  <si>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</si>
  <si>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</si>
  <si>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</si>
  <si>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</si>
  <si>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</si>
  <si>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</si>
  <si>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</si>
  <si>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</si>
  <si>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</si>
  <si>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</si>
  <si>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</si>
  <si>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</si>
  <si>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</si>
  <si>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</si>
  <si>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</si>
  <si>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</si>
  <si>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</si>
  <si>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</si>
  <si>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</si>
  <si>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</si>
  <si>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</si>
  <si>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</si>
  <si>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</si>
  <si>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</si>
  <si>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</si>
  <si>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</si>
  <si>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</si>
  <si>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</si>
  <si>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</si>
  <si>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</si>
  <si>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</si>
  <si>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</si>
  <si>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</si>
  <si>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</si>
  <si>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</si>
  <si>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</si>
  <si>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</si>
  <si>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</si>
  <si>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</si>
  <si>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</si>
  <si>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</si>
  <si>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</si>
  <si>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</si>
  <si>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</si>
  <si>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</si>
  <si>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</si>
  <si>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</si>
  <si>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</si>
  <si>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</si>
  <si>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</si>
  <si>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</si>
  <si>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</si>
  <si>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</si>
  <si>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</si>
  <si>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</si>
  <si>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</si>
  <si>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</si>
  <si>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</si>
  <si>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</si>
  <si>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</si>
  <si>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</si>
  <si>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</si>
  <si>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</si>
  <si>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</si>
  <si>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</si>
  <si>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</si>
  <si>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</si>
  <si>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</si>
  <si>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</si>
  <si>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</si>
  <si>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</si>
  <si>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</si>
  <si>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</si>
  <si>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</si>
  <si>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</si>
  <si>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</si>
  <si>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</si>
  <si>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</si>
  <si>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</si>
  <si>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</si>
  <si>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</si>
  <si>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</si>
  <si>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</si>
  <si>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</si>
  <si>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</si>
  <si>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</si>
  <si>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</si>
  <si>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</si>
  <si>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</si>
  <si>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</si>
  <si>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</si>
  <si>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</si>
  <si>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</si>
  <si>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</si>
  <si>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</si>
  <si>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</si>
  <si>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</si>
  <si>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</si>
  <si>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</si>
  <si>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</si>
  <si>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</si>
  <si>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</si>
  <si>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</si>
  <si>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</si>
  <si>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</si>
  <si>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</si>
  <si>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</si>
  <si>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</si>
  <si>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</si>
  <si>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</si>
  <si>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</si>
  <si>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</si>
  <si>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</si>
  <si>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</si>
  <si>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</si>
  <si>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</si>
  <si>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</si>
  <si>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</si>
  <si>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</si>
  <si>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</si>
  <si>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</si>
  <si>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</si>
  <si>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</si>
  <si>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</si>
  <si>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</si>
  <si>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</si>
  <si>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</si>
  <si>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</si>
  <si>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</si>
  <si>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</si>
  <si>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</si>
  <si>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</si>
  <si>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</si>
  <si>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</si>
  <si>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</si>
  <si>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</si>
  <si>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</si>
  <si>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</si>
  <si>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</si>
  <si>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</si>
  <si>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</si>
  <si>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</si>
  <si>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</si>
  <si>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</si>
  <si>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</si>
  <si>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</si>
  <si>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</si>
  <si>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</si>
  <si>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</si>
  <si>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</si>
  <si>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</si>
  <si>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</si>
  <si>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</si>
  <si>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</si>
  <si>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</si>
  <si>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</si>
  <si>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</si>
  <si>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</si>
  <si>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</si>
  <si>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</si>
  <si>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</si>
  <si>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</si>
  <si>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</si>
  <si>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</si>
  <si>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</si>
  <si>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</si>
  <si>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</si>
  <si>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</si>
  <si>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</si>
  <si>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</si>
  <si>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</si>
  <si>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</si>
  <si>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</si>
  <si>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</si>
  <si>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</si>
  <si>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</si>
  <si>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</si>
  <si>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</si>
  <si>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</si>
  <si>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</si>
  <si>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</si>
  <si>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</si>
  <si>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</si>
  <si>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</si>
  <si>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</si>
  <si>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</si>
  <si>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</si>
  <si>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</si>
  <si>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</si>
  <si>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</si>
  <si>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</si>
  <si>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</si>
  <si>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</si>
  <si>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</si>
  <si>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</si>
  <si>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</si>
  <si>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</si>
  <si>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</si>
  <si>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</si>
  <si>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</si>
  <si>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</si>
  <si>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</si>
  <si>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</si>
  <si>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</si>
  <si>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</si>
  <si>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</si>
  <si>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</si>
  <si>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</si>
  <si>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</si>
  <si>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</si>
  <si>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</si>
  <si>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</si>
  <si>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</si>
  <si>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</si>
  <si>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</si>
  <si>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</si>
  <si>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</si>
  <si>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</si>
  <si>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</si>
  <si>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</si>
  <si>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</si>
  <si>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</si>
  <si>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</si>
  <si>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</si>
  <si>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</si>
  <si>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</si>
  <si>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</si>
  <si>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</si>
  <si>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</si>
  <si>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</si>
  <si>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</si>
  <si>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</si>
  <si>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</si>
  <si>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</si>
  <si>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</si>
  <si>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</si>
  <si>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</si>
  <si>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</si>
  <si>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</si>
  <si>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</si>
  <si>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</si>
  <si>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</si>
  <si>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</si>
  <si>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</si>
  <si>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</si>
  <si>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</si>
  <si>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</si>
  <si>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</si>
  <si>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</si>
  <si>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</si>
  <si>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</si>
  <si>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</si>
  <si>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</si>
  <si>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</si>
  <si>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</si>
  <si>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</si>
  <si>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</si>
  <si>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</si>
  <si>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</si>
  <si>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</si>
  <si>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</si>
  <si>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</si>
  <si>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</si>
  <si>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</si>
  <si>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</si>
  <si>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</si>
  <si>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</si>
  <si>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</si>
  <si>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</si>
  <si>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</si>
  <si>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</si>
  <si>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</si>
  <si>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</si>
  <si>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</si>
  <si>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</si>
  <si>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</si>
  <si>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</si>
  <si>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</si>
  <si>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</si>
  <si>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</si>
  <si>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</si>
  <si>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</si>
  <si>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</si>
  <si>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</si>
  <si>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</si>
  <si>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</si>
  <si>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</si>
  <si>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</si>
  <si>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</si>
  <si>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</si>
  <si>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</si>
  <si>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</si>
  <si>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</si>
  <si>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</si>
  <si>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</si>
  <si>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</si>
  <si>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</si>
  <si>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</si>
  <si>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</si>
  <si>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</si>
  <si>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</si>
  <si>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</si>
  <si>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</si>
  <si>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</si>
  <si>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</si>
  <si>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</si>
  <si>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</si>
  <si>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</si>
  <si>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</si>
  <si>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</si>
  <si>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</si>
  <si>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</si>
  <si>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</si>
  <si>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</si>
  <si>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</si>
  <si>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</si>
  <si>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</si>
  <si>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</si>
  <si>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</si>
  <si>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</si>
  <si>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</si>
  <si>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</si>
  <si>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</si>
  <si>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</si>
  <si>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</si>
  <si>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</si>
  <si>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</si>
  <si>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</si>
  <si>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</si>
  <si>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</si>
  <si>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</si>
  <si>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</si>
  <si>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</si>
  <si>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</si>
  <si>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</si>
  <si>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</si>
  <si>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</si>
  <si>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</si>
  <si>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</si>
  <si>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</si>
  <si>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</si>
  <si>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</si>
  <si>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</si>
  <si>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</si>
  <si>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</si>
  <si>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</si>
  <si>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</si>
  <si>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</si>
  <si>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</si>
  <si>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</si>
  <si>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</si>
  <si>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</si>
  <si>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</si>
  <si>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</si>
  <si>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</si>
  <si>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</si>
  <si>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</si>
  <si>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</si>
  <si>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</si>
  <si>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</si>
  <si>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</si>
  <si>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</si>
  <si>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</si>
  <si>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</si>
  <si>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</si>
  <si>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</si>
  <si>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</si>
  <si>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</si>
  <si>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</si>
  <si>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</si>
  <si>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</si>
  <si>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</si>
  <si>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</si>
  <si>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</si>
  <si>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</si>
  <si>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</si>
  <si>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</si>
  <si>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</si>
  <si>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</si>
  <si>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</si>
  <si>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</si>
  <si>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</si>
  <si>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</si>
  <si>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</si>
  <si>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</si>
  <si>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</si>
  <si>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</si>
  <si>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</si>
  <si>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</si>
  <si>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</si>
  <si>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</si>
  <si>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</si>
  <si>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</si>
  <si>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</si>
  <si>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</si>
  <si>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</si>
  <si>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</si>
  <si>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</si>
  <si>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</si>
  <si>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</si>
  <si>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</si>
  <si>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</si>
  <si>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</si>
  <si>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</si>
  <si>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</si>
  <si>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</si>
  <si>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</si>
  <si>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</si>
  <si>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</si>
  <si>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</si>
  <si>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</si>
  <si>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</si>
  <si>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</si>
  <si>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</si>
  <si>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</si>
  <si>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</si>
  <si>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</si>
  <si>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</si>
  <si>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</si>
  <si>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</si>
  <si>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</si>
  <si>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</si>
  <si>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</si>
  <si>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</si>
  <si>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</si>
  <si>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</si>
  <si>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</si>
  <si>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</si>
  <si>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</si>
  <si>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</si>
  <si>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</si>
  <si>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</si>
  <si>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</si>
  <si>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</si>
  <si>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</si>
  <si>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</si>
  <si>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</si>
  <si>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</si>
  <si>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</si>
  <si>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</si>
  <si>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</si>
  <si>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</si>
  <si>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</si>
  <si>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</si>
  <si>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</si>
  <si>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</si>
  <si>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</si>
  <si>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</si>
  <si>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</si>
  <si>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</si>
  <si>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</si>
  <si>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</si>
  <si>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</si>
  <si>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</si>
  <si>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</si>
  <si>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</si>
  <si>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</si>
  <si>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</si>
  <si>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</si>
  <si>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</si>
  <si>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</si>
  <si>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</si>
  <si>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</si>
  <si>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</si>
  <si>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</si>
  <si>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</si>
  <si>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</si>
  <si>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</si>
  <si>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</si>
  <si>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</si>
  <si>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</si>
  <si>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</si>
  <si>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</si>
  <si>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</si>
  <si>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</si>
  <si>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</si>
  <si>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</si>
  <si>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</si>
  <si>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</si>
  <si>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</si>
  <si>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</si>
  <si>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</si>
  <si>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</si>
  <si>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</si>
  <si>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</si>
  <si>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</si>
  <si>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</si>
  <si>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</si>
  <si>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</si>
  <si>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</si>
  <si>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</si>
  <si>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</si>
  <si>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</si>
  <si>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</si>
  <si>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</si>
  <si>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</si>
  <si>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</si>
  <si>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</si>
  <si>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</si>
  <si>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</si>
  <si>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</si>
  <si>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</si>
  <si>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</si>
  <si>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</si>
  <si>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</si>
  <si>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</si>
  <si>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</si>
  <si>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</si>
  <si>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</si>
  <si>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</si>
  <si>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</si>
  <si>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</si>
  <si>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</si>
  <si>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</si>
  <si>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</si>
  <si>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</si>
  <si>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</si>
  <si>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</si>
  <si>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</si>
  <si>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</si>
  <si>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</si>
  <si>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</si>
  <si>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</si>
  <si>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</si>
  <si>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</si>
  <si>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</si>
  <si>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</si>
  <si>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</si>
  <si>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</si>
  <si>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</si>
  <si>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</si>
  <si>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</si>
  <si>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</si>
  <si>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</si>
  <si>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</si>
  <si>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</si>
  <si>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</si>
  <si>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</si>
  <si>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</si>
  <si>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</si>
  <si>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</si>
  <si>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</si>
  <si>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</si>
  <si>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</si>
  <si>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</si>
  <si>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</si>
  <si>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</si>
  <si>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</si>
  <si>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</si>
  <si>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</si>
  <si>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</si>
  <si>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</si>
  <si>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</si>
  <si>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</si>
  <si>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</si>
  <si>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</si>
  <si>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</si>
  <si>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</si>
  <si>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</si>
  <si>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</si>
  <si>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</si>
  <si>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</si>
  <si>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</si>
  <si>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</si>
  <si>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</si>
  <si>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</si>
  <si>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</si>
  <si>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</si>
  <si>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</si>
  <si>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</si>
  <si>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</si>
  <si>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</si>
  <si>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</si>
  <si>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</si>
  <si>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</si>
  <si>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</si>
  <si>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</si>
  <si>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</si>
  <si>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</si>
  <si>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</si>
  <si>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</si>
  <si>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</si>
  <si>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</si>
  <si>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</si>
  <si>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</si>
  <si>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</si>
  <si>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</si>
  <si>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</si>
  <si>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</si>
  <si>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</si>
  <si>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</si>
  <si>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</si>
  <si>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</si>
  <si>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</si>
  <si>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</si>
  <si>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</si>
  <si>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</si>
  <si>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</si>
  <si>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</si>
  <si>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</si>
  <si>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</si>
  <si>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</si>
  <si>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</si>
  <si>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</si>
  <si>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</si>
  <si>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</si>
  <si>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</si>
  <si>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</si>
  <si>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</si>
  <si>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</si>
  <si>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</si>
  <si>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</si>
  <si>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</si>
  <si>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</si>
  <si>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</si>
  <si>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</si>
  <si>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</si>
  <si>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</si>
  <si>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</si>
  <si>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</si>
  <si>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</si>
  <si>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</si>
  <si>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</si>
  <si>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</si>
  <si>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</si>
  <si>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</si>
  <si>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</si>
  <si>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</si>
  <si>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</si>
  <si>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</si>
  <si>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</si>
  <si>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</si>
  <si>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</si>
  <si>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</si>
  <si>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</si>
  <si>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</si>
  <si>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</si>
  <si>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</si>
  <si>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</si>
  <si>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</si>
  <si>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</si>
  <si>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</si>
  <si>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</si>
  <si>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</si>
  <si>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</si>
  <si>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</si>
  <si>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</si>
  <si>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</si>
  <si>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</si>
  <si>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</si>
  <si>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</si>
  <si>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</si>
  <si>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</si>
  <si>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</si>
  <si>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</si>
  <si>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</si>
  <si>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</si>
  <si>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</si>
  <si>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</si>
  <si>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</si>
  <si>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</si>
  <si>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</si>
  <si>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</si>
  <si>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</si>
  <si>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</si>
  <si>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</si>
  <si>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</si>
  <si>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</si>
  <si>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</si>
  <si>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</si>
  <si>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</si>
  <si>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</si>
  <si>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</si>
  <si>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</si>
  <si>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</si>
  <si>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</si>
  <si>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</si>
  <si>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</si>
  <si>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</si>
  <si>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</si>
  <si>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</si>
  <si>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</si>
  <si>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</si>
  <si>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</si>
  <si>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</si>
  <si>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</si>
  <si>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</si>
  <si>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</si>
  <si>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</si>
  <si>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</si>
  <si>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</si>
  <si>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</si>
  <si>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</si>
  <si>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</si>
  <si>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</si>
  <si>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</si>
  <si>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</si>
  <si>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</si>
  <si>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</si>
  <si>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</si>
  <si>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</si>
  <si>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</si>
  <si>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</si>
  <si>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</si>
  <si>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</si>
  <si>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</si>
  <si>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</si>
  <si>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</si>
  <si>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</si>
  <si>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</si>
  <si>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</si>
  <si>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</si>
  <si>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</si>
  <si>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</si>
  <si>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</si>
  <si>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</si>
  <si>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</si>
  <si>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</si>
  <si>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</si>
  <si>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</si>
  <si>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</si>
  <si>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</si>
  <si>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</si>
  <si>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</si>
  <si>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</si>
  <si>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</si>
  <si>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</si>
  <si>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</si>
  <si>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</si>
  <si>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</si>
  <si>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</si>
  <si>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</si>
  <si>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</si>
  <si>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</si>
  <si>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</si>
  <si>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</si>
  <si>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</si>
  <si>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</si>
  <si>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</si>
  <si>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</si>
  <si>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</si>
  <si>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</si>
  <si>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</si>
  <si>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</si>
  <si>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</si>
  <si>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</si>
  <si>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</si>
  <si>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</si>
  <si>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</si>
  <si>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</si>
  <si>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</si>
  <si>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</si>
  <si>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</si>
  <si>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</si>
  <si>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</si>
  <si>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</si>
  <si>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</si>
  <si>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</si>
  <si>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</si>
  <si>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</si>
  <si>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</si>
  <si>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</si>
  <si>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</si>
  <si>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</si>
  <si>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</si>
  <si>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</si>
  <si>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</si>
  <si>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</si>
  <si>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</si>
  <si>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</si>
  <si>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</si>
  <si>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</si>
  <si>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</si>
  <si>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</si>
  <si>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</si>
  <si>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</si>
  <si>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</si>
  <si>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</si>
  <si>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</si>
  <si>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</si>
  <si>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</si>
  <si>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</si>
  <si>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</si>
  <si>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</si>
  <si>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</si>
  <si>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</si>
  <si>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</si>
  <si>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</si>
  <si>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</si>
  <si>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</si>
  <si>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</si>
  <si>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</si>
  <si>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</si>
  <si>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</si>
  <si>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</si>
  <si>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</si>
  <si>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</si>
  <si>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</si>
  <si>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</si>
  <si>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</si>
  <si>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</si>
  <si>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</si>
  <si>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</si>
  <si>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</si>
  <si>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</si>
  <si>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</si>
  <si>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</si>
  <si>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</si>
  <si>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</si>
  <si>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</si>
  <si>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</si>
  <si>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</si>
  <si>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</si>
  <si>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</si>
  <si>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</si>
  <si>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</si>
  <si>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</si>
  <si>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</si>
  <si>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</si>
  <si>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</si>
  <si>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</si>
  <si>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</si>
  <si>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</si>
  <si>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</si>
  <si>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</si>
  <si>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</si>
  <si>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</si>
  <si>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</si>
  <si>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</si>
  <si>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</si>
  <si>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</si>
  <si>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</si>
  <si>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</si>
  <si>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</si>
  <si>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</si>
  <si>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</si>
  <si>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</si>
  <si>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</si>
  <si>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</si>
  <si>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</si>
  <si>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</si>
  <si>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</si>
  <si>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</si>
  <si>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</si>
  <si>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</si>
  <si>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</si>
  <si>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</si>
  <si>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</si>
  <si>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</si>
  <si>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</si>
  <si>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</si>
  <si>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</si>
  <si>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</si>
  <si>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</si>
  <si>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</si>
  <si>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</si>
  <si>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</si>
  <si>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</si>
  <si>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</si>
  <si>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</si>
  <si>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</si>
  <si>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</si>
  <si>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</si>
  <si>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</si>
  <si>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</si>
  <si>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</si>
  <si>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</si>
  <si>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</si>
  <si>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</si>
  <si>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</si>
  <si>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</si>
  <si>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</si>
  <si>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</si>
  <si>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</si>
  <si>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</si>
  <si>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</si>
  <si>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</si>
  <si>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</si>
  <si>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</si>
  <si>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</si>
  <si>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</si>
  <si>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</si>
  <si>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</si>
  <si>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</si>
  <si>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</si>
  <si>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</si>
  <si>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</si>
  <si>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</si>
  <si>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</si>
  <si>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</si>
  <si>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</si>
  <si>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</si>
  <si>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</si>
  <si>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</si>
  <si>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</si>
  <si>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</si>
  <si>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</si>
  <si>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</si>
  <si>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</si>
  <si>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</si>
  <si>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</si>
  <si>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</si>
  <si>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</si>
  <si>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</si>
  <si>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</si>
  <si>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</si>
  <si>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</si>
  <si>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</si>
  <si>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</si>
  <si>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</si>
  <si>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</si>
  <si>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</si>
  <si>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</si>
  <si>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</si>
  <si>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</si>
  <si>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</si>
  <si>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</si>
  <si>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</si>
  <si>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</si>
  <si>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</si>
  <si>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</si>
  <si>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</si>
  <si>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</si>
  <si>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</si>
  <si>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</si>
  <si>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</si>
  <si>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</si>
  <si>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</si>
  <si>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</si>
  <si>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</si>
  <si>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</si>
  <si>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</si>
  <si>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</si>
  <si>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</si>
  <si>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</si>
  <si>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</si>
  <si>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</si>
  <si>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</si>
  <si>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</si>
  <si>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</si>
  <si>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</si>
  <si>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</si>
  <si>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</si>
  <si>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</si>
  <si>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</si>
  <si>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</si>
  <si>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</si>
  <si>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</si>
  <si>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</si>
  <si>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</si>
  <si>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</si>
  <si>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</si>
  <si>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</si>
  <si>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</si>
  <si>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</si>
  <si>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</si>
  <si>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</si>
  <si>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</si>
  <si>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</si>
  <si>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</si>
  <si>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</si>
  <si>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</si>
  <si>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</si>
  <si>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</si>
  <si>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</si>
  <si>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</si>
  <si>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</si>
  <si>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</si>
  <si>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</si>
  <si>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</si>
  <si>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</si>
  <si>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</si>
  <si>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</si>
  <si>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</si>
  <si>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</si>
  <si>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</si>
  <si>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</si>
  <si>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</si>
  <si>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</si>
  <si>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</si>
  <si>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</si>
  <si>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</si>
  <si>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</si>
  <si>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</si>
  <si>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</si>
  <si>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</si>
  <si>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</si>
  <si>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</si>
  <si>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</si>
  <si>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</si>
  <si>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</si>
  <si>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</si>
  <si>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</si>
  <si>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</si>
  <si>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</si>
  <si>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</si>
  <si>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</si>
  <si>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</si>
  <si>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</si>
  <si>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</si>
  <si>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</si>
  <si>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</si>
  <si>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</si>
  <si>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</si>
  <si>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</si>
  <si>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</si>
  <si>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</si>
  <si>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</si>
  <si>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</si>
  <si>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</si>
  <si>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</si>
  <si>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</si>
  <si>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</si>
  <si>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</si>
  <si>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</si>
  <si>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</si>
  <si>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</si>
  <si>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</si>
  <si>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</si>
  <si>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</si>
  <si>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</si>
  <si>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</si>
  <si>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</si>
  <si>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</si>
  <si>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</si>
  <si>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</si>
  <si>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</si>
  <si>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</si>
  <si>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</si>
  <si>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</si>
  <si>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</si>
  <si>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</si>
  <si>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</si>
  <si>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</si>
  <si>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</si>
  <si>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</si>
  <si>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</si>
  <si>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</si>
  <si>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</si>
  <si>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</si>
  <si>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</si>
  <si>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</si>
  <si>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</si>
  <si>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</si>
  <si>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</si>
  <si>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</si>
  <si>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</si>
  <si>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</si>
  <si>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</si>
  <si>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</si>
  <si>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</si>
  <si>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</si>
  <si>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</si>
  <si>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</si>
  <si>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</si>
  <si>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</si>
  <si>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</si>
  <si>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</si>
  <si>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</si>
  <si>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</si>
  <si>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</si>
  <si>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</si>
  <si>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</si>
  <si>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</si>
  <si>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</si>
  <si>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</si>
  <si>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</si>
  <si>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</si>
  <si>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</si>
  <si>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</si>
  <si>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</si>
  <si>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</si>
  <si>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</si>
  <si>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</si>
  <si>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</si>
  <si>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</si>
  <si>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</si>
  <si>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</si>
  <si>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</si>
  <si>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</si>
  <si>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</si>
  <si>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</si>
  <si>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</si>
  <si>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</si>
  <si>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</si>
  <si>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</si>
  <si>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</si>
  <si>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</si>
  <si>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</si>
  <si>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</si>
  <si>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</si>
  <si>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</si>
  <si>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</si>
  <si>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</si>
  <si>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</si>
  <si>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</si>
  <si>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</si>
  <si>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</si>
  <si>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</si>
  <si>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</si>
  <si>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</si>
  <si>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</si>
  <si>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</si>
  <si>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</si>
  <si>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</si>
  <si>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</si>
  <si>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</si>
  <si>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</si>
  <si>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</si>
  <si>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</si>
  <si>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</si>
  <si>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</si>
  <si>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</si>
  <si>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</si>
  <si>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</si>
  <si>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</si>
  <si>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</si>
  <si>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</si>
  <si>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</si>
  <si>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</si>
  <si>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</si>
  <si>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</si>
  <si>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</si>
  <si>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</si>
  <si>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</si>
  <si>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</si>
  <si>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</si>
  <si>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</si>
  <si>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</si>
  <si>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</si>
  <si>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</si>
  <si>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</si>
  <si>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</si>
  <si>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</si>
  <si>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</si>
  <si>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</si>
  <si>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</si>
  <si>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</si>
  <si>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</si>
  <si>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</si>
  <si>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</si>
  <si>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</si>
  <si>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</si>
  <si>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</si>
  <si>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</si>
  <si>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</si>
  <si>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</si>
  <si>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</si>
  <si>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</si>
  <si>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</si>
  <si>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</si>
  <si>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</si>
  <si>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</si>
  <si>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</si>
  <si>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</si>
  <si>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</si>
  <si>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</si>
  <si>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</si>
  <si>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</si>
  <si>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</si>
  <si>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</si>
  <si>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</si>
  <si>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</si>
  <si>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</si>
  <si>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</si>
  <si>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</si>
  <si>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</si>
  <si>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</si>
  <si>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</si>
  <si>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</si>
  <si>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</si>
  <si>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</si>
  <si>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</si>
  <si>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</si>
  <si>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</si>
  <si>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</si>
  <si>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</si>
  <si>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</si>
  <si>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</si>
  <si>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</si>
  <si>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</si>
  <si>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</si>
  <si>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</si>
  <si>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</si>
  <si>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</si>
  <si>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</si>
  <si>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</si>
  <si>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</si>
  <si>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</si>
  <si>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</si>
  <si>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</si>
  <si>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</si>
  <si>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</si>
  <si>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</si>
  <si>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</si>
  <si>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</si>
  <si>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</si>
  <si>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</si>
  <si>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</si>
  <si>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</si>
  <si>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</si>
  <si>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</si>
  <si>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</si>
  <si>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</si>
  <si>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</si>
  <si>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</si>
  <si>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</si>
  <si>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</si>
  <si>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</si>
  <si>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</si>
  <si>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</si>
  <si>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</si>
  <si>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</si>
  <si>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</si>
  <si>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</si>
  <si>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</si>
  <si>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</si>
  <si>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</si>
  <si>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</si>
  <si>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</si>
  <si>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</si>
  <si>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</si>
  <si>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</si>
  <si>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</si>
  <si>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</si>
  <si>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</si>
  <si>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</si>
  <si>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</si>
  <si>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</si>
  <si>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</si>
  <si>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</si>
  <si>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</si>
  <si>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</si>
  <si>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</si>
  <si>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</si>
  <si>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</si>
  <si>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</si>
  <si>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</si>
  <si>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</si>
  <si>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</si>
  <si>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</si>
  <si>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</si>
  <si>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</si>
  <si>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</si>
  <si>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</si>
  <si>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</si>
  <si>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</si>
  <si>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</si>
  <si>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</si>
  <si>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</si>
  <si>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</si>
  <si>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</si>
  <si>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</si>
  <si>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</si>
  <si>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</si>
  <si>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</si>
  <si>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</si>
  <si>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</si>
  <si>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</si>
  <si>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</si>
  <si>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</si>
  <si>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</si>
  <si>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</si>
  <si>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</si>
  <si>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</si>
  <si>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</si>
  <si>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</si>
  <si>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</si>
  <si>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</si>
  <si>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</si>
  <si>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</si>
  <si>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</si>
  <si>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</si>
  <si>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</si>
  <si>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</si>
  <si>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</si>
  <si>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</si>
  <si>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</si>
  <si>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</si>
  <si>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</si>
  <si>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</si>
  <si>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</si>
  <si>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</si>
  <si>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</si>
  <si>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</si>
  <si>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</si>
  <si>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</si>
  <si>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</si>
  <si>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</si>
  <si>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</si>
  <si>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</si>
  <si>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</si>
  <si>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</si>
  <si>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</si>
  <si>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</si>
  <si>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</si>
  <si>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</si>
  <si>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</si>
  <si>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</si>
  <si>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</si>
  <si>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</si>
  <si>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</si>
  <si>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</si>
  <si>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</si>
  <si>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</si>
  <si>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</si>
  <si>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</si>
  <si>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</si>
  <si>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</si>
  <si>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</si>
  <si>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</si>
  <si>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</si>
  <si>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</si>
  <si>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</si>
  <si>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</si>
  <si>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</si>
  <si>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</si>
  <si>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</si>
  <si>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</si>
  <si>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</si>
  <si>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</si>
  <si>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</si>
  <si>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</si>
  <si>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</si>
  <si>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</si>
  <si>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</si>
  <si>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</si>
  <si>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</si>
  <si>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</si>
  <si>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</si>
  <si>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</si>
  <si>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</si>
  <si>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</si>
  <si>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</si>
  <si>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</si>
  <si>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</si>
  <si>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</si>
  <si>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</si>
  <si>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</si>
  <si>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</si>
  <si>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</si>
  <si>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</si>
  <si>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</si>
  <si>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</si>
  <si>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</si>
  <si>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</si>
  <si>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</si>
  <si>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</si>
  <si>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</si>
  <si>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</si>
  <si>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</si>
  <si>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</si>
  <si>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</si>
  <si>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</si>
  <si>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</si>
  <si>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</si>
  <si>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</si>
  <si>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</si>
  <si>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</si>
  <si>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</si>
  <si>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</si>
  <si>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</si>
  <si>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</si>
  <si>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</si>
  <si>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</si>
  <si>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</si>
  <si>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</si>
  <si>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</si>
  <si>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</si>
  <si>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</si>
  <si>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</si>
  <si>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</si>
  <si>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</si>
  <si>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</si>
  <si>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</si>
  <si>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</si>
  <si>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</si>
  <si>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</si>
  <si>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</si>
  <si>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</si>
  <si>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</si>
  <si>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</si>
  <si>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</si>
  <si>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</si>
  <si>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</si>
  <si>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</si>
  <si>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</si>
  <si>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</si>
  <si>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</si>
  <si>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</si>
  <si>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</si>
  <si>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</si>
  <si>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</si>
  <si>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</si>
  <si>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</si>
  <si>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</si>
  <si>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</si>
  <si>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</si>
  <si>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</si>
  <si>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</si>
  <si>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</si>
  <si>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</si>
  <si>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</si>
  <si>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</si>
  <si>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</si>
  <si>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</si>
  <si>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</si>
  <si>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</si>
  <si>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</si>
  <si>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</si>
  <si>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</si>
  <si>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</si>
  <si>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</si>
  <si>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</si>
  <si>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</si>
  <si>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</si>
  <si>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</si>
  <si>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</si>
  <si>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</si>
  <si>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</si>
  <si>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</si>
  <si>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</si>
  <si>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</si>
  <si>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</si>
  <si>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</si>
  <si>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</si>
  <si>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</si>
  <si>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</si>
  <si>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</si>
  <si>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</si>
  <si>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</si>
  <si>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</si>
  <si>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</si>
  <si>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</si>
  <si>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</si>
  <si>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</si>
  <si>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</si>
  <si>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</si>
  <si>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</si>
  <si>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</si>
  <si>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</si>
  <si>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</si>
  <si>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</si>
  <si>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</si>
  <si>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</si>
  <si>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</si>
  <si>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</si>
  <si>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</si>
  <si>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</si>
  <si>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</si>
  <si>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</si>
  <si>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</si>
  <si>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</si>
  <si>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</si>
  <si>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</si>
  <si>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</si>
  <si>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</si>
  <si>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</si>
  <si>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</si>
  <si>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</si>
  <si>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</si>
  <si>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</si>
  <si>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</si>
  <si>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</si>
  <si>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</si>
  <si>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</si>
  <si>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</si>
  <si>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</si>
  <si>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</si>
  <si>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</si>
  <si>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</si>
  <si>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</si>
  <si>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</si>
  <si>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</si>
  <si>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</si>
  <si>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</si>
  <si>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</si>
  <si>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</si>
  <si>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</si>
  <si>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</si>
  <si>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</si>
  <si>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</si>
  <si>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</si>
  <si>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</si>
  <si>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</si>
  <si>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</si>
  <si>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</si>
  <si>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</si>
  <si>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</si>
  <si>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</si>
  <si>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</si>
  <si>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</si>
  <si>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</si>
  <si>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</si>
  <si>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</si>
  <si>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</si>
  <si>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</si>
  <si>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</si>
  <si>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</si>
  <si>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</si>
  <si>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</si>
  <si>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</si>
  <si>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</si>
  <si>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</si>
  <si>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</si>
  <si>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</si>
  <si>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</si>
  <si>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</si>
  <si>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</si>
  <si>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</si>
  <si>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</si>
  <si>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</si>
  <si>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</si>
  <si>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</si>
  <si>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</si>
  <si>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</si>
  <si>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</si>
  <si>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</si>
  <si>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</si>
  <si>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</si>
  <si>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</si>
  <si>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</si>
  <si>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</si>
  <si>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</si>
  <si>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</si>
  <si>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</si>
  <si>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</si>
  <si>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</si>
  <si>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</si>
  <si>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</si>
  <si>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</si>
  <si>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</si>
  <si>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</si>
  <si>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</si>
  <si>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</si>
  <si>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</si>
  <si>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</si>
  <si>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</si>
  <si>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</si>
  <si>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</si>
  <si>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</si>
  <si>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</si>
  <si>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</si>
  <si>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</si>
  <si>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</si>
  <si>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</si>
  <si>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</si>
  <si>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</si>
  <si>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</si>
  <si>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</si>
  <si>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</si>
  <si>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</si>
  <si>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</si>
  <si>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</si>
  <si>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</si>
  <si>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</si>
  <si>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</si>
  <si>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</si>
  <si>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</si>
  <si>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</si>
  <si>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</si>
  <si>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</si>
  <si>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</si>
  <si>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</si>
  <si>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</si>
  <si>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</si>
  <si>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</si>
  <si>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</si>
  <si>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</si>
  <si>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</si>
  <si>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</si>
  <si>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</si>
  <si>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</si>
  <si>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</si>
  <si>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</si>
  <si>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</si>
  <si>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</si>
  <si>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</si>
  <si>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</si>
  <si>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</si>
  <si>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</si>
  <si>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</si>
  <si>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</si>
  <si>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</si>
  <si>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</si>
  <si>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</si>
  <si>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</si>
  <si>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</si>
  <si>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</si>
  <si>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</si>
  <si>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</si>
  <si>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</si>
  <si>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</si>
  <si>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</si>
  <si>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</si>
  <si>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</si>
  <si>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</si>
  <si>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</si>
  <si>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</si>
  <si>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</si>
  <si>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</si>
  <si>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</si>
  <si>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</si>
  <si>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</si>
  <si>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</si>
  <si>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</si>
  <si>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</si>
  <si>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</si>
  <si>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</si>
  <si>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</si>
  <si>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</si>
  <si>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</si>
  <si>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</si>
  <si>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</si>
  <si>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</si>
  <si>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</si>
  <si>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</si>
  <si>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</si>
  <si>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</si>
  <si>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</si>
  <si>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</si>
  <si>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</si>
  <si>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</si>
  <si>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</si>
  <si>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</si>
  <si>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</si>
  <si>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</si>
  <si>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</si>
  <si>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</si>
  <si>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</si>
  <si>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</si>
  <si>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</si>
  <si>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</si>
  <si>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</si>
  <si>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</si>
  <si>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</si>
  <si>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</si>
  <si>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</si>
  <si>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</si>
  <si>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</si>
  <si>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</si>
  <si>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</si>
  <si>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</si>
  <si>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</si>
  <si>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</si>
  <si>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</si>
  <si>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</si>
  <si>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</si>
  <si>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</si>
  <si>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</si>
  <si>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</si>
  <si>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</si>
  <si>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</si>
  <si>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</si>
  <si>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</si>
  <si>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</si>
  <si>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</si>
  <si>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</si>
  <si>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</si>
  <si>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</si>
  <si>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</si>
  <si>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</si>
  <si>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</si>
  <si>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</si>
  <si>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</si>
  <si>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</si>
  <si>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</si>
  <si>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</si>
  <si>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</si>
  <si>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</si>
  <si>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</si>
  <si>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</si>
  <si>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</si>
  <si>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</si>
  <si>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</si>
  <si>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</si>
  <si>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</si>
  <si>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</si>
  <si>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</si>
  <si>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</si>
  <si>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</si>
  <si>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</si>
  <si>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</si>
  <si>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</si>
  <si>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</si>
  <si>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</si>
  <si>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</si>
  <si>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</si>
  <si>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</si>
  <si>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</si>
  <si>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</si>
  <si>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</si>
  <si>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</si>
  <si>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</si>
  <si>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</si>
  <si>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</si>
  <si>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</si>
  <si>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</si>
  <si>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</si>
  <si>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</si>
  <si>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</si>
  <si>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</si>
  <si>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</si>
  <si>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</si>
  <si>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</si>
  <si>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</si>
  <si>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</si>
  <si>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</si>
  <si>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</si>
  <si>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</si>
  <si>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</si>
  <si>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</si>
  <si>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</si>
  <si>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</si>
  <si>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</si>
  <si>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</si>
  <si>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</si>
  <si>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</si>
  <si>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</si>
  <si>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</si>
  <si>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</si>
  <si>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</si>
  <si>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</si>
  <si>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</si>
  <si>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</si>
  <si>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</si>
  <si>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</si>
  <si>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</si>
  <si>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</si>
  <si>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</si>
  <si>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</si>
  <si>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</si>
  <si>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</si>
  <si>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</si>
  <si>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</si>
  <si>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</si>
  <si>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</si>
  <si>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</si>
  <si>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</si>
  <si>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</si>
  <si>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</si>
  <si>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</si>
  <si>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</si>
  <si>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</si>
  <si>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</si>
  <si>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</si>
  <si>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</si>
  <si>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</si>
  <si>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</si>
  <si>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</si>
  <si>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</si>
  <si>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</si>
  <si>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</si>
  <si>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</si>
  <si>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</si>
  <si>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</si>
  <si>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</si>
  <si>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</si>
  <si>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</si>
  <si>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</si>
  <si>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</si>
  <si>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</si>
  <si>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</si>
  <si>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</si>
  <si>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</si>
  <si>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</si>
  <si>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</si>
  <si>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</si>
  <si>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</si>
  <si>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</si>
  <si>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</si>
  <si>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</si>
  <si>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</si>
  <si>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</si>
  <si>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</si>
  <si>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</si>
  <si>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</si>
  <si>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</si>
  <si>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</si>
  <si>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</si>
  <si>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</si>
  <si>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</si>
  <si>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</si>
  <si>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</si>
  <si>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</si>
  <si>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</si>
  <si>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</si>
  <si>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</si>
  <si>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</si>
  <si>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</si>
  <si>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</si>
  <si>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</si>
  <si>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</si>
  <si>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</si>
  <si>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</si>
  <si>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</si>
  <si>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</si>
  <si>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</si>
  <si>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</si>
  <si>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</si>
  <si>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</si>
  <si>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</si>
  <si>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</si>
  <si>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</si>
  <si>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</si>
  <si>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</si>
  <si>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</si>
  <si>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</si>
  <si>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</si>
  <si>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</si>
  <si>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</si>
  <si>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</si>
  <si>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</si>
  <si>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</si>
  <si>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</si>
  <si>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</si>
  <si>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</si>
  <si>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</si>
  <si>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</si>
  <si>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</si>
  <si>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</si>
  <si>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</si>
  <si>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</si>
  <si>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</si>
  <si>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</si>
  <si>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</si>
  <si>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</si>
  <si>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</si>
  <si>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</si>
  <si>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</si>
  <si>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</si>
  <si>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</si>
  <si>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</si>
  <si>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</si>
  <si>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</si>
  <si>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</si>
  <si>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</si>
  <si>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</si>
  <si>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</si>
  <si>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</si>
  <si>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</si>
  <si>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</si>
  <si>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</si>
  <si>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</si>
  <si>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</si>
  <si>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</si>
  <si>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</si>
  <si>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</si>
  <si>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</si>
  <si>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</si>
  <si>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</si>
  <si>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</si>
  <si>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</si>
  <si>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</si>
  <si>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</si>
  <si>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</si>
  <si>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</si>
  <si>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</si>
  <si>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</si>
  <si>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</si>
  <si>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</si>
  <si>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</si>
  <si>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</si>
  <si>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</si>
  <si>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</si>
  <si>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</si>
  <si>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</si>
  <si>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</si>
  <si>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</si>
  <si>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</si>
  <si>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</si>
  <si>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</si>
  <si>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</si>
  <si>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</si>
  <si>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</si>
  <si>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</si>
  <si>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</si>
  <si>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</si>
  <si>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</si>
  <si>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</si>
  <si>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</si>
  <si>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</si>
  <si>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</si>
  <si>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</si>
  <si>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</si>
  <si>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</si>
  <si>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</si>
  <si>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</si>
  <si>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</si>
  <si>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</si>
  <si>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</si>
  <si>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</si>
  <si>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</si>
  <si>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</si>
  <si>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</si>
  <si>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</si>
  <si>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</si>
  <si>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</si>
  <si>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</si>
  <si>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</si>
  <si>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</si>
  <si>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</si>
  <si>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</si>
  <si>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</si>
  <si>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</si>
  <si>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</si>
  <si>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</si>
  <si>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</si>
  <si>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</si>
  <si>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</si>
  <si>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</si>
  <si>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</si>
  <si>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</si>
  <si>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</si>
  <si>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</si>
  <si>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</si>
  <si>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</si>
  <si>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</si>
  <si>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</si>
  <si>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</si>
  <si>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</si>
  <si>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</si>
  <si>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</si>
  <si>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</si>
  <si>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</si>
  <si>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</si>
  <si>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</si>
  <si>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</si>
  <si>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</si>
  <si>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</si>
  <si>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</si>
  <si>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</si>
  <si>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</si>
  <si>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</si>
  <si>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</si>
  <si>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</si>
  <si>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</si>
  <si>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</si>
  <si>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</si>
  <si>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</si>
  <si>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</si>
  <si>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</si>
  <si>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</si>
  <si>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</si>
  <si>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</si>
  <si>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</si>
  <si>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</si>
  <si>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</si>
  <si>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</si>
  <si>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</si>
  <si>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</si>
  <si>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</si>
  <si>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</si>
  <si>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</si>
  <si>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</si>
  <si>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</si>
  <si>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</si>
  <si>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</si>
  <si>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</si>
  <si>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</si>
  <si>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</si>
  <si>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</si>
  <si>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</si>
  <si>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</si>
  <si>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</si>
  <si>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</si>
  <si>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</si>
  <si>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</si>
  <si>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</si>
  <si>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</si>
  <si>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</si>
  <si>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</si>
  <si>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</si>
  <si>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</si>
  <si>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</si>
  <si>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</si>
  <si>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</si>
  <si>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</si>
  <si>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</si>
  <si>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</si>
  <si>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</si>
  <si>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</si>
  <si>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</si>
  <si>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</si>
  <si>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</si>
  <si>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</si>
  <si>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</si>
  <si>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</si>
  <si>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</si>
  <si>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</si>
  <si>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</si>
  <si>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</si>
  <si>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</si>
  <si>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</si>
  <si>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</si>
  <si>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</si>
  <si>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</si>
  <si>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</si>
  <si>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</si>
  <si>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</si>
  <si>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</si>
  <si>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</si>
  <si>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</si>
  <si>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</si>
  <si>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</si>
  <si>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</si>
  <si>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</si>
  <si>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</si>
  <si>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</si>
  <si>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</si>
  <si>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</si>
  <si>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</si>
  <si>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</si>
  <si>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</si>
  <si>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</si>
  <si>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</si>
  <si>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</si>
  <si>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</si>
  <si>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</si>
  <si>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</si>
  <si>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</si>
  <si>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</si>
  <si>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</si>
  <si>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</si>
  <si>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</si>
  <si>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</si>
  <si>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</si>
  <si>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</si>
  <si>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</si>
  <si>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</si>
  <si>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</si>
  <si>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</si>
  <si>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</si>
  <si>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</si>
  <si>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</si>
  <si>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</si>
  <si>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</si>
  <si>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</si>
  <si>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</si>
  <si>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</si>
  <si>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</si>
  <si>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</si>
  <si>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</si>
  <si>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</si>
  <si>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</si>
  <si>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</si>
  <si>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</si>
  <si>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</si>
  <si>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</si>
  <si>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</si>
  <si>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</si>
  <si>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</si>
  <si>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</si>
  <si>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</si>
  <si>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</si>
  <si>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</si>
  <si>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</si>
  <si>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</si>
  <si>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</si>
  <si>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</si>
  <si>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</si>
  <si>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</si>
  <si>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</si>
  <si>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</si>
  <si>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</si>
  <si>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</si>
  <si>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</si>
  <si>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</si>
  <si>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</si>
  <si>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</si>
  <si>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</si>
  <si>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</si>
  <si>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</si>
  <si>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</si>
  <si>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</si>
  <si>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</si>
  <si>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</si>
  <si>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</si>
  <si>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</si>
  <si>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</si>
  <si>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</si>
  <si>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</si>
  <si>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</si>
  <si>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</si>
  <si>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</si>
  <si>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</si>
  <si>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</si>
  <si>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</si>
  <si>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</si>
  <si>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</si>
  <si>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</si>
  <si>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</si>
  <si>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</si>
  <si>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</si>
  <si>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</si>
  <si>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</si>
  <si>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</si>
  <si>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</si>
  <si>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</si>
  <si>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</si>
  <si>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</si>
  <si>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</si>
  <si>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</si>
  <si>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</si>
  <si>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</si>
  <si>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</si>
  <si>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</si>
  <si>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</si>
  <si>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</si>
  <si>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</si>
  <si>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</si>
  <si>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</si>
  <si>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</si>
  <si>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</si>
  <si>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</si>
  <si>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</si>
  <si>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</si>
  <si>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</si>
  <si>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</si>
  <si>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</si>
  <si>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</si>
  <si>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</si>
  <si>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</si>
  <si>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</si>
  <si>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</si>
  <si>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</si>
  <si>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</si>
  <si>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</si>
  <si>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</si>
  <si>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</si>
  <si>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</si>
  <si>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</si>
  <si>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</si>
  <si>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</si>
  <si>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</si>
  <si>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</si>
  <si>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</si>
  <si>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</si>
  <si>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</si>
  <si>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</si>
  <si>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</si>
  <si>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</si>
  <si>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</si>
  <si>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</si>
  <si>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</si>
  <si>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</si>
  <si>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</si>
  <si>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</si>
  <si>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</si>
  <si>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</si>
  <si>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</si>
  <si>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</si>
  <si>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</si>
  <si>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</si>
  <si>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</si>
  <si>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</si>
  <si>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</si>
  <si>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</si>
  <si>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</si>
  <si>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</si>
  <si>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</si>
  <si>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</si>
  <si>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</si>
  <si>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</si>
  <si>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</si>
  <si>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</si>
  <si>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</si>
  <si>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</si>
  <si>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</si>
  <si>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</si>
  <si>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</si>
  <si>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</si>
  <si>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</si>
  <si>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</si>
  <si>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</si>
  <si>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</si>
  <si>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</si>
  <si>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</si>
  <si>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</si>
  <si>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</si>
  <si>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</si>
  <si>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</si>
  <si>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</si>
  <si>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</si>
  <si>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</si>
  <si>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</si>
  <si>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</si>
  <si>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</si>
  <si>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</si>
  <si>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</si>
  <si>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</si>
  <si>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</si>
  <si>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</si>
  <si>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</si>
  <si>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</si>
  <si>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</si>
  <si>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</si>
  <si>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</si>
  <si>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</si>
  <si>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</si>
  <si>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</si>
  <si>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</si>
  <si>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</si>
  <si>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</si>
  <si>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</si>
  <si>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</si>
  <si>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</si>
  <si>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</si>
  <si>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</si>
  <si>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</si>
  <si>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</si>
  <si>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</si>
  <si>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</si>
  <si>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</si>
  <si>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</si>
  <si>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</si>
  <si>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</si>
  <si>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</si>
  <si>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</si>
  <si>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</si>
  <si>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</si>
  <si>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</si>
  <si>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</si>
  <si>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</si>
  <si>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</si>
  <si>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</si>
  <si>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</si>
  <si>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</si>
  <si>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</si>
  <si>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</si>
  <si>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</si>
  <si>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</si>
  <si>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</si>
  <si>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</si>
  <si>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</si>
  <si>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</si>
  <si>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</si>
  <si>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</si>
  <si>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</si>
  <si>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</si>
  <si>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</si>
  <si>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</si>
  <si>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</si>
  <si>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</si>
  <si>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</si>
  <si>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</si>
  <si>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</si>
  <si>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</si>
  <si>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</si>
  <si>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</si>
  <si>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</si>
  <si>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</si>
  <si>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</si>
  <si>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</si>
  <si>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</si>
  <si>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</si>
  <si>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</si>
  <si>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</si>
  <si>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</si>
  <si>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</si>
  <si>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</si>
  <si>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</si>
  <si>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</si>
  <si>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</si>
  <si>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</si>
  <si>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</si>
  <si>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</si>
  <si>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</si>
  <si>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</si>
  <si>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</si>
  <si>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</si>
  <si>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</si>
  <si>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</si>
  <si>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</si>
  <si>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</si>
  <si>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</si>
  <si>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</si>
  <si>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</si>
  <si>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</si>
  <si>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</si>
  <si>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</si>
  <si>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</si>
  <si>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</si>
  <si>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</si>
  <si>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</si>
  <si>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</si>
  <si>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</si>
  <si>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</si>
  <si>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</si>
  <si>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</si>
  <si>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</si>
  <si>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</si>
  <si>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</si>
  <si>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</si>
  <si>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</si>
  <si>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</si>
  <si>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</si>
  <si>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</si>
  <si>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</si>
  <si>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</si>
  <si>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</si>
  <si>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</si>
  <si>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</si>
  <si>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</si>
  <si>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</si>
  <si>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</si>
  <si>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</si>
  <si>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</si>
  <si>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</si>
  <si>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</si>
  <si>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</si>
  <si>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</si>
  <si>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</si>
  <si>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</si>
  <si>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</si>
  <si>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</si>
  <si>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</si>
  <si>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</si>
  <si>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</si>
  <si>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</si>
  <si>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</si>
  <si>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</si>
  <si>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</si>
  <si>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</si>
  <si>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</si>
  <si>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</si>
  <si>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</si>
  <si>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</si>
  <si>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</si>
  <si>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</si>
  <si>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</si>
  <si>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</si>
  <si>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</si>
  <si>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</si>
  <si>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</si>
  <si>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</si>
  <si>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</si>
  <si>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</si>
  <si>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</si>
  <si>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</si>
  <si>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</si>
  <si>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</si>
  <si>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</si>
  <si>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</si>
  <si>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</si>
  <si>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</si>
  <si>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</si>
  <si>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</si>
  <si>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</si>
  <si>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</si>
  <si>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</si>
  <si>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</si>
  <si>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</si>
  <si>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</si>
  <si>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</si>
  <si>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</si>
  <si>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</si>
  <si>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</si>
  <si>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</si>
  <si>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</si>
  <si>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</si>
  <si>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</si>
  <si>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</si>
  <si>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</si>
  <si>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</si>
  <si>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</si>
  <si>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</si>
  <si>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</si>
  <si>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</si>
  <si>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</si>
  <si>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</si>
  <si>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</si>
  <si>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</si>
  <si>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</si>
  <si>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</si>
  <si>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</si>
  <si>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</si>
  <si>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</si>
  <si>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</si>
  <si>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</si>
  <si>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</si>
  <si>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</si>
  <si>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</si>
  <si>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</si>
  <si>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</si>
  <si>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</si>
  <si>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</si>
  <si>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</si>
  <si>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</si>
  <si>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</si>
  <si>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</si>
  <si>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</si>
  <si>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</si>
  <si>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</si>
  <si>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</si>
  <si>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</si>
  <si>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</si>
  <si>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</si>
  <si>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</si>
  <si>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</si>
  <si>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</si>
  <si>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</si>
  <si>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</si>
  <si>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</si>
  <si>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</si>
  <si>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</si>
  <si>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</si>
  <si>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</si>
  <si>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</si>
  <si>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</si>
  <si>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</si>
  <si>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</si>
  <si>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</si>
  <si>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</si>
  <si>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</si>
  <si>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</si>
  <si>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</si>
  <si>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</si>
  <si>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</si>
  <si>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</si>
  <si>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</si>
  <si>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</si>
  <si>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</si>
  <si>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</si>
  <si>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</si>
  <si>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</si>
  <si>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</si>
  <si>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</si>
  <si>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</si>
  <si>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</si>
  <si>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</si>
  <si>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</si>
  <si>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</si>
  <si>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</si>
  <si>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</si>
  <si>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</si>
  <si>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</si>
  <si>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</si>
  <si>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</si>
  <si>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</si>
  <si>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</si>
  <si>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</si>
  <si>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</si>
  <si>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</si>
  <si>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</si>
  <si>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</si>
  <si>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</si>
  <si>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</si>
  <si>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</si>
  <si>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</si>
  <si>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</si>
  <si>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</si>
  <si>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</si>
  <si>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</si>
  <si>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</si>
  <si>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</si>
  <si>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</si>
  <si>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</si>
  <si>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</si>
  <si>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</si>
  <si>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</si>
  <si>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</si>
  <si>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</si>
  <si>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</si>
  <si>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</si>
  <si>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</si>
  <si>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</si>
  <si>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</si>
  <si>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</si>
  <si>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</si>
  <si>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</si>
  <si>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</si>
  <si>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</si>
  <si>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</si>
  <si>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</si>
  <si>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</si>
  <si>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</si>
  <si>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</si>
  <si>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</si>
  <si>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</si>
  <si>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</si>
  <si>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</si>
  <si>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</si>
  <si>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</si>
  <si>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</si>
  <si>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</si>
  <si>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</si>
  <si>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</si>
  <si>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</si>
  <si>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</si>
  <si>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</si>
  <si>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</si>
  <si>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</si>
  <si>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</si>
  <si>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</si>
  <si>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</si>
  <si>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</si>
  <si>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</si>
  <si>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</si>
  <si>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</si>
  <si>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</si>
  <si>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</si>
  <si>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</si>
  <si>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</si>
  <si>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</si>
  <si>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</si>
  <si>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</si>
  <si>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</si>
  <si>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</si>
  <si>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</si>
  <si>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</si>
  <si>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</si>
  <si>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</si>
  <si>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</si>
  <si>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</si>
  <si>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</si>
  <si>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</si>
  <si>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</si>
  <si>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</si>
  <si>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</si>
  <si>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</si>
  <si>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</si>
  <si>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</si>
  <si>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</si>
  <si>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</si>
  <si>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</si>
  <si>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</si>
  <si>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</si>
  <si>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</si>
  <si>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</si>
  <si>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</si>
  <si>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</si>
  <si>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</si>
  <si>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</si>
  <si>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</si>
  <si>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</si>
  <si>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</si>
  <si>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</si>
  <si>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</si>
  <si>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</si>
  <si>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</si>
  <si>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</si>
  <si>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</si>
  <si>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</si>
  <si>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</si>
  <si>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</si>
  <si>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</si>
  <si>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</si>
  <si>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</si>
  <si>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</si>
  <si>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</si>
  <si>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</si>
  <si>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</si>
  <si>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</si>
  <si>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</si>
  <si>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</si>
  <si>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</si>
  <si>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</si>
  <si>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</si>
  <si>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</si>
  <si>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</si>
  <si>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</si>
  <si>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</si>
  <si>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</si>
  <si>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</si>
  <si>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</si>
  <si>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</si>
  <si>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</si>
  <si>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</si>
  <si>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</si>
  <si>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</si>
  <si>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</si>
  <si>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</si>
  <si>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</si>
  <si>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</si>
  <si>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</si>
  <si>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</si>
  <si>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</si>
  <si>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</si>
  <si>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</si>
  <si>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</si>
  <si>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</si>
  <si>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</si>
  <si>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</si>
  <si>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</si>
  <si>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</si>
  <si>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</si>
  <si>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</si>
  <si>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</si>
  <si>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</si>
  <si>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</si>
  <si>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</si>
  <si>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</si>
  <si>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</si>
  <si>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</si>
  <si>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</si>
  <si>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</si>
  <si>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</si>
  <si>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</si>
  <si>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</si>
  <si>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</si>
  <si>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</si>
  <si>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</si>
  <si>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</si>
  <si>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</si>
  <si>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</si>
  <si>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</si>
  <si>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</si>
  <si>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</si>
  <si>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</si>
  <si>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</si>
  <si>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</si>
  <si>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</si>
  <si>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</si>
  <si>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</si>
  <si>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</si>
  <si>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</si>
  <si>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</si>
  <si>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</si>
  <si>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</si>
  <si>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</si>
  <si>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</si>
  <si>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</si>
  <si>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</si>
  <si>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</si>
  <si>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</si>
  <si>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</si>
  <si>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</si>
  <si>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</si>
  <si>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</si>
  <si>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</si>
  <si>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</si>
  <si>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</si>
  <si>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</si>
  <si>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</si>
  <si>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</si>
  <si>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</si>
  <si>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</si>
  <si>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</si>
  <si>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</si>
  <si>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</si>
  <si>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</si>
  <si>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</si>
  <si>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</si>
  <si>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</si>
  <si>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</si>
  <si>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</si>
  <si>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</si>
  <si>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</si>
  <si>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</si>
  <si>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</si>
  <si>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</si>
  <si>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</si>
  <si>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</si>
  <si>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</si>
  <si>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</si>
  <si>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</si>
  <si>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</si>
  <si>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</si>
  <si>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</si>
  <si>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</si>
  <si>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</si>
  <si>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</si>
  <si>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</si>
  <si>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</si>
  <si>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</si>
  <si>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</si>
  <si>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</si>
  <si>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</si>
  <si>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</si>
  <si>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</si>
  <si>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</si>
  <si>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</si>
  <si>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</si>
  <si>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</si>
  <si>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</si>
  <si>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</si>
  <si>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</si>
  <si>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</si>
  <si>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</si>
  <si>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</si>
  <si>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</si>
  <si>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</si>
  <si>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</si>
  <si>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</si>
  <si>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</si>
  <si>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</si>
  <si>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</si>
  <si>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</si>
  <si>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</si>
  <si>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</si>
  <si>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</si>
  <si>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</si>
  <si>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</si>
  <si>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</si>
  <si>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</si>
  <si>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</si>
  <si>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</si>
  <si>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</si>
  <si>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</si>
  <si>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</si>
  <si>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</si>
  <si>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</si>
  <si>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</si>
  <si>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</si>
  <si>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</si>
  <si>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</si>
  <si>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</si>
  <si>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</si>
  <si>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</si>
  <si>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</si>
  <si>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</si>
  <si>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</si>
  <si>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</si>
  <si>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</si>
  <si>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</si>
  <si>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</si>
  <si>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</si>
  <si>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</si>
  <si>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</si>
  <si>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</si>
  <si>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</si>
  <si>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</si>
  <si>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</si>
  <si>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</si>
  <si>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</si>
  <si>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</si>
  <si>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</si>
  <si>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</si>
  <si>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</si>
  <si>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</si>
  <si>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</si>
  <si>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</si>
  <si>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</si>
  <si>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</si>
  <si>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</si>
  <si>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</si>
  <si>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</si>
  <si>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</si>
  <si>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</si>
  <si>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</si>
  <si>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</si>
  <si>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</si>
  <si>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</si>
  <si>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</si>
  <si>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</si>
  <si>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</si>
  <si>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</si>
  <si>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</si>
  <si>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</si>
  <si>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</si>
  <si>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</si>
  <si>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</si>
  <si>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</si>
  <si>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</si>
  <si>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</si>
  <si>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</si>
  <si>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</si>
  <si>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</si>
  <si>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</si>
  <si>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</si>
  <si>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</si>
  <si>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</si>
  <si>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</si>
  <si>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</si>
  <si>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</si>
  <si>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</si>
  <si>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</si>
  <si>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</si>
  <si>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</si>
  <si>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</si>
  <si>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</si>
  <si>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</si>
  <si>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</si>
  <si>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</si>
  <si>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</si>
  <si>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</si>
  <si>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</si>
  <si>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</si>
  <si>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</si>
  <si>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</si>
  <si>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</si>
  <si>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</si>
  <si>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</si>
  <si>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</si>
  <si>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</si>
  <si>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</si>
  <si>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</si>
  <si>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</si>
  <si>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</si>
  <si>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</si>
  <si>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</si>
  <si>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</si>
  <si>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</si>
  <si>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</si>
  <si>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</si>
  <si>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</si>
  <si>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</si>
  <si>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</si>
  <si>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</si>
  <si>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</si>
  <si>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</si>
  <si>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</si>
  <si>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</si>
  <si>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</si>
  <si>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</si>
  <si>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</si>
  <si>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</si>
  <si>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</si>
  <si>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</si>
  <si>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</si>
  <si>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</si>
  <si>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</si>
  <si>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</si>
  <si>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</si>
  <si>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</si>
  <si>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</si>
  <si>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</si>
  <si>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</si>
  <si>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</si>
  <si>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</si>
  <si>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</si>
  <si>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</si>
  <si>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</si>
  <si>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</si>
  <si>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</si>
  <si>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</si>
  <si>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</si>
  <si>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</si>
  <si>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</si>
  <si>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</si>
  <si>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</si>
  <si>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</si>
  <si>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</si>
  <si>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</si>
  <si>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</si>
  <si>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</si>
  <si>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</si>
  <si>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</si>
  <si>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</si>
  <si>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</si>
  <si>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</si>
  <si>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</si>
  <si>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</si>
  <si>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</si>
  <si>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</si>
  <si>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</si>
  <si>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</si>
  <si>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</si>
  <si>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</si>
  <si>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</si>
  <si>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</si>
  <si>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</si>
  <si>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</si>
  <si>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</si>
  <si>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</si>
  <si>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</si>
  <si>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</si>
  <si>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</si>
  <si>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</si>
  <si>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</si>
  <si>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</si>
  <si>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</si>
  <si>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</si>
  <si>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</si>
  <si>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</si>
  <si>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</si>
  <si>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</si>
  <si>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</si>
  <si>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</si>
  <si>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</si>
  <si>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</si>
  <si>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</si>
  <si>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</si>
  <si>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</si>
  <si>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</si>
  <si>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</si>
  <si>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</si>
  <si>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</si>
  <si>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</si>
  <si>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</si>
  <si>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</si>
  <si>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</si>
  <si>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</si>
  <si>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</si>
  <si>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</si>
  <si>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</si>
  <si>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</si>
  <si>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</si>
  <si>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</si>
  <si>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</si>
  <si>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</si>
  <si>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</si>
  <si>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</si>
  <si>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</si>
  <si>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</si>
  <si>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</si>
  <si>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</si>
  <si>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</si>
  <si>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</si>
  <si>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</si>
  <si>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</si>
  <si>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</si>
  <si>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</si>
  <si>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</si>
  <si>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</si>
  <si>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</si>
  <si>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</si>
  <si>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</si>
  <si>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</si>
  <si>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</si>
  <si>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</si>
  <si>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</si>
  <si>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</si>
  <si>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</si>
  <si>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</si>
  <si>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</si>
  <si>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</si>
  <si>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</si>
  <si>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</si>
  <si>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</si>
  <si>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</si>
  <si>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</si>
  <si>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</si>
  <si>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</si>
  <si>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</si>
  <si>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</si>
  <si>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</si>
  <si>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</si>
  <si>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</si>
  <si>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</si>
  <si>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</si>
  <si>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</si>
  <si>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</si>
  <si>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</si>
  <si>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</si>
  <si>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</si>
  <si>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</si>
  <si>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</si>
  <si>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</si>
  <si>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</si>
  <si>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</si>
  <si>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</si>
  <si>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</si>
  <si>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</si>
  <si>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</si>
  <si>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</si>
  <si>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</si>
  <si>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</si>
  <si>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</si>
  <si>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</si>
  <si>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</si>
  <si>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</si>
  <si>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</si>
  <si>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</si>
  <si>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</si>
  <si>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</si>
  <si>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</si>
  <si>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</si>
  <si>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</si>
  <si>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</si>
  <si>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</si>
  <si>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</si>
  <si>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</si>
  <si>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</si>
  <si>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</si>
  <si>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</si>
  <si>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</si>
  <si>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</si>
  <si>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</si>
  <si>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</si>
  <si>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</si>
  <si>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</si>
  <si>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</si>
  <si>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</si>
  <si>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</si>
  <si>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</si>
  <si>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</si>
  <si>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</si>
  <si>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</si>
  <si>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</si>
  <si>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</si>
  <si>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</si>
  <si>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</si>
  <si>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</si>
  <si>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</si>
  <si>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</si>
  <si>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</si>
  <si>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</si>
  <si>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</si>
  <si>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</si>
  <si>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</si>
  <si>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</si>
  <si>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</si>
  <si>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</si>
  <si>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</si>
  <si>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</si>
  <si>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</si>
  <si>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</si>
  <si>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</si>
  <si>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</si>
  <si>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</si>
  <si>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</si>
  <si>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</si>
  <si>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</si>
  <si>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</si>
  <si>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</si>
  <si>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</si>
  <si>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</si>
  <si>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</si>
  <si>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</si>
  <si>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</si>
  <si>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</si>
  <si>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</si>
  <si>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</si>
  <si>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</si>
  <si>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</si>
  <si>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</si>
  <si>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</si>
  <si>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</si>
  <si>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</si>
  <si>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</si>
  <si>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</si>
  <si>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</si>
  <si>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</si>
  <si>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</si>
  <si>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</si>
  <si>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</si>
  <si>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</si>
  <si>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</si>
  <si>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</si>
  <si>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</si>
  <si>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</si>
  <si>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</si>
  <si>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</si>
  <si>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</si>
  <si>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</si>
  <si>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</si>
  <si>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</si>
  <si>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</si>
  <si>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</si>
  <si>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</si>
  <si>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</si>
  <si>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</si>
  <si>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</si>
  <si>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</si>
  <si>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</si>
  <si>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</si>
  <si>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</si>
  <si>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</si>
  <si>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</si>
  <si>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</si>
  <si>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</si>
  <si>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</si>
  <si>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</si>
  <si>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</si>
  <si>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</si>
  <si>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</si>
  <si>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</si>
  <si>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</si>
  <si>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</si>
  <si>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</si>
  <si>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</si>
  <si>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</si>
  <si>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</si>
  <si>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</si>
  <si>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</si>
  <si>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</si>
  <si>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</si>
  <si>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</si>
  <si>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</si>
  <si>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</si>
  <si>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</si>
  <si>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</si>
  <si>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</si>
  <si>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</si>
  <si>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</si>
  <si>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</si>
  <si>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</si>
  <si>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</si>
  <si>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</si>
  <si>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</si>
  <si>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</si>
  <si>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</si>
  <si>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</si>
  <si>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</si>
  <si>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</si>
  <si>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</si>
  <si>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</si>
  <si>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</si>
  <si>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</si>
  <si>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</si>
  <si>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</si>
  <si>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</si>
  <si>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</si>
  <si>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</si>
  <si>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</si>
  <si>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</si>
  <si>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</si>
  <si>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</si>
  <si>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</si>
  <si>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</si>
  <si>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</si>
  <si>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</si>
  <si>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</si>
  <si>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</si>
  <si>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</si>
  <si>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</si>
  <si>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</si>
  <si>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</si>
  <si>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</si>
  <si>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</si>
  <si>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</si>
  <si>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</si>
  <si>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</si>
  <si>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</si>
  <si>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</si>
  <si>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</si>
  <si>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</si>
  <si>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</si>
  <si>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</si>
  <si>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</si>
  <si>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</si>
  <si>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</si>
  <si>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</si>
  <si>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</si>
  <si>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</si>
  <si>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</si>
  <si>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</si>
  <si>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</si>
  <si>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</si>
  <si>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</si>
  <si>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</si>
  <si>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</si>
  <si>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</si>
  <si>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</si>
  <si>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</si>
  <si>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</si>
  <si>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</si>
  <si>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</si>
  <si>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</si>
  <si>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</si>
  <si>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</si>
  <si>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</si>
  <si>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</si>
  <si>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</si>
  <si>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</si>
  <si>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</si>
  <si>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</si>
  <si>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</si>
  <si>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</si>
  <si>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</si>
  <si>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</si>
  <si>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</si>
  <si>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</si>
  <si>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</si>
  <si>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</si>
  <si>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</si>
  <si>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</si>
  <si>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</si>
  <si>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</si>
  <si>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</si>
  <si>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</si>
  <si>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</si>
  <si>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</si>
  <si>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</si>
  <si>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</si>
  <si>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</si>
  <si>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</si>
  <si>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</si>
  <si>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</si>
  <si>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</si>
  <si>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</si>
  <si>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</si>
  <si>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</si>
  <si>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</si>
  <si>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</si>
  <si>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</si>
  <si>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</si>
  <si>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</si>
  <si>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</si>
  <si>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</si>
  <si>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</si>
  <si>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</si>
  <si>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</si>
  <si>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</si>
  <si>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</si>
  <si>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</si>
  <si>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</si>
  <si>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</si>
  <si>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</si>
  <si>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</si>
  <si>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</si>
  <si>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</si>
  <si>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</si>
  <si>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</si>
  <si>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</si>
  <si>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</si>
  <si>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</si>
  <si>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</si>
  <si>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</si>
  <si>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</si>
  <si>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</si>
  <si>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</si>
  <si>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</si>
  <si>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</si>
  <si>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</si>
  <si>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</si>
  <si>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</si>
  <si>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</si>
  <si>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</si>
  <si>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</si>
  <si>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</si>
  <si>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</si>
  <si>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</si>
  <si>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</si>
  <si>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</si>
  <si>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</si>
  <si>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</si>
  <si>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</si>
  <si>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</si>
  <si>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</si>
  <si>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</si>
  <si>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</si>
  <si>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</si>
  <si>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</si>
  <si>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</si>
  <si>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</si>
  <si>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</si>
  <si>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</si>
  <si>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</si>
  <si>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</si>
  <si>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</si>
  <si>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</si>
  <si>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</si>
  <si>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</si>
  <si>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</si>
  <si>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</si>
  <si>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</si>
  <si>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</si>
  <si>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</si>
  <si>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</si>
  <si>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</si>
  <si>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</si>
  <si>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</si>
  <si>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</si>
  <si>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</si>
  <si>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</si>
  <si>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</si>
  <si>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</si>
  <si>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</si>
  <si>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</si>
  <si>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</si>
  <si>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</si>
  <si>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</si>
  <si>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</si>
  <si>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</si>
  <si>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</si>
  <si>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</si>
  <si>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</si>
  <si>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</si>
  <si>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</si>
  <si>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</si>
  <si>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</si>
  <si>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</si>
  <si>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</si>
  <si>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</si>
  <si>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</si>
  <si>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</si>
  <si>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</si>
  <si>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</si>
  <si>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</si>
  <si>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</si>
  <si>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</si>
  <si>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</si>
  <si>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</si>
  <si>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</si>
  <si>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</si>
  <si>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</si>
  <si>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</si>
  <si>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</si>
  <si>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</si>
  <si>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</si>
  <si>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</si>
  <si>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</si>
  <si>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</si>
  <si>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</si>
  <si>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</si>
  <si>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</si>
  <si>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</si>
  <si>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</si>
  <si>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</si>
  <si>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</si>
  <si>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</si>
  <si>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</si>
  <si>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</si>
  <si>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</si>
  <si>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</si>
  <si>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</si>
  <si>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</si>
  <si>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</si>
  <si>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</si>
  <si>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</si>
  <si>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</si>
  <si>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</si>
  <si>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</si>
  <si>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</si>
  <si>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</si>
  <si>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</si>
  <si>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</si>
  <si>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</si>
  <si>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</si>
  <si>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</si>
  <si>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</si>
  <si>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</si>
  <si>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</si>
  <si>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</si>
  <si>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</si>
  <si>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</si>
  <si>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</si>
  <si>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</si>
  <si>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</si>
  <si>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</si>
  <si>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</si>
  <si>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</si>
  <si>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</si>
  <si>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</si>
  <si>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</si>
  <si>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</si>
  <si>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</si>
  <si>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</si>
  <si>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</si>
  <si>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</si>
  <si>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</si>
  <si>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</si>
  <si>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</si>
  <si>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</si>
  <si>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</si>
  <si>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</si>
  <si>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</si>
  <si>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</si>
  <si>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</si>
  <si>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</si>
  <si>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</si>
  <si>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</si>
  <si>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</si>
  <si>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</si>
  <si>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</si>
  <si>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</si>
  <si>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</si>
  <si>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</si>
  <si>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</si>
  <si>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</si>
  <si>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</si>
  <si>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</si>
  <si>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</si>
  <si>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</si>
  <si>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</si>
  <si>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</si>
  <si>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</si>
  <si>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</si>
  <si>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</si>
  <si>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</si>
  <si>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</si>
  <si>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</si>
  <si>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</si>
  <si>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</si>
  <si>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</si>
  <si>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</si>
  <si>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</si>
  <si>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</si>
  <si>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</si>
  <si>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</si>
  <si>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</si>
  <si>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</si>
  <si>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</si>
  <si>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</si>
  <si>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</si>
  <si>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</si>
  <si>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</si>
  <si>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</si>
  <si>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</si>
  <si>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</si>
  <si>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</si>
  <si>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</si>
  <si>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</si>
  <si>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</si>
  <si>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</si>
  <si>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</si>
  <si>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</si>
  <si>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</si>
  <si>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</si>
  <si>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</si>
  <si>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</si>
  <si>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</si>
  <si>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</si>
  <si>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</si>
  <si>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</si>
  <si>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</si>
  <si>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</si>
  <si>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</si>
  <si>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</si>
  <si>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</si>
  <si>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</si>
  <si>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</si>
  <si>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</si>
  <si>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</si>
  <si>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</si>
  <si>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</si>
  <si>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</si>
  <si>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</si>
  <si>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</si>
  <si>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</si>
  <si>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</si>
  <si>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</si>
  <si>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</si>
  <si>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</si>
  <si>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</si>
  <si>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</si>
  <si>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</si>
  <si>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</si>
  <si>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</si>
  <si>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</si>
  <si>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</si>
  <si>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</si>
  <si>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</si>
  <si>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</si>
  <si>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</si>
  <si>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</si>
  <si>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</si>
  <si>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</si>
  <si>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</si>
  <si>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</si>
  <si>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</si>
  <si>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</si>
  <si>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</si>
  <si>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</si>
  <si>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</si>
  <si>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</si>
  <si>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</si>
  <si>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</si>
  <si>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</si>
  <si>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</si>
  <si>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</si>
  <si>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</si>
  <si>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</si>
  <si>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</si>
  <si>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</si>
  <si>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</si>
  <si>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</si>
  <si>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</si>
  <si>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</si>
  <si>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</si>
  <si>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</si>
  <si>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</si>
  <si>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</si>
  <si>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</si>
  <si>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</si>
  <si>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</si>
  <si>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</si>
  <si>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</si>
  <si>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</si>
  <si>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</si>
  <si>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</si>
  <si>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</si>
  <si>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</si>
  <si>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</si>
  <si>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</si>
  <si>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</si>
  <si>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</si>
  <si>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</si>
  <si>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</si>
  <si>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</si>
  <si>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</si>
  <si>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</si>
  <si>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</si>
  <si>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</si>
  <si>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</si>
  <si>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</si>
  <si>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</si>
  <si>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</si>
  <si>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</si>
  <si>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</si>
  <si>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</si>
  <si>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</si>
  <si>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</si>
  <si>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</si>
  <si>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</si>
  <si>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</si>
  <si>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</si>
  <si>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</si>
  <si>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</si>
  <si>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</si>
  <si>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</si>
  <si>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</si>
  <si>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</si>
  <si>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</si>
  <si>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</si>
  <si>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</si>
  <si>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</si>
  <si>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</si>
  <si>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</si>
  <si>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</si>
  <si>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</si>
  <si>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</si>
  <si>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</si>
  <si>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</si>
  <si>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</si>
  <si>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</si>
  <si>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</si>
  <si>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</si>
  <si>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</si>
  <si>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</si>
  <si>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</si>
  <si>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</si>
  <si>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</si>
  <si>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</si>
  <si>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</si>
  <si>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</si>
  <si>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</si>
  <si>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</si>
  <si>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</si>
  <si>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</si>
  <si>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</si>
  <si>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</si>
  <si>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</si>
  <si>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</si>
  <si>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</si>
  <si>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</si>
  <si>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</si>
  <si>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</si>
  <si>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</si>
  <si>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</si>
  <si>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</si>
  <si>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</si>
  <si>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</si>
  <si>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</si>
  <si>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</si>
  <si>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</si>
  <si>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</si>
  <si>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</si>
  <si>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</si>
  <si>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</si>
  <si>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</si>
  <si>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</si>
  <si>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</si>
  <si>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</si>
  <si>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</si>
  <si>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</si>
  <si>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</si>
  <si>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</si>
  <si>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</si>
  <si>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</si>
  <si>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</si>
  <si>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</si>
  <si>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</si>
  <si>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</si>
  <si>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</si>
  <si>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</si>
  <si>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</si>
  <si>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</si>
  <si>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</si>
  <si>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</si>
  <si>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</si>
  <si>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</si>
  <si>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</si>
  <si>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</si>
  <si>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</si>
  <si>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</si>
  <si>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</si>
  <si>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</si>
  <si>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</si>
  <si>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</si>
  <si>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</si>
  <si>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</si>
  <si>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</si>
  <si>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</si>
  <si>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</si>
  <si>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</si>
  <si>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</si>
  <si>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</si>
  <si>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</si>
  <si>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</si>
  <si>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</si>
  <si>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</si>
  <si>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</si>
  <si>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</si>
  <si>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</si>
  <si>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</si>
  <si>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</si>
  <si>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</si>
  <si>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</si>
  <si>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</si>
  <si>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</si>
  <si>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</si>
  <si>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</si>
  <si>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</si>
  <si>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</si>
  <si>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</si>
  <si>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</si>
  <si>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</si>
  <si>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</si>
  <si>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</si>
  <si>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</si>
  <si>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</si>
  <si>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</si>
  <si>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</si>
  <si>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</si>
  <si>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</si>
  <si>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</si>
  <si>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</si>
  <si>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</si>
  <si>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</si>
  <si>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</si>
  <si>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</si>
  <si>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</si>
  <si>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</si>
  <si>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</si>
  <si>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</si>
  <si>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</si>
  <si>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</si>
  <si>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</si>
  <si>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</si>
  <si>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</si>
  <si>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</si>
  <si>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</si>
  <si>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</si>
  <si>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</si>
  <si>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</si>
  <si>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</si>
  <si>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</si>
  <si>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</si>
  <si>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</si>
  <si>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</si>
  <si>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</si>
  <si>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</si>
  <si>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</si>
  <si>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</si>
  <si>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</si>
  <si>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</si>
  <si>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</si>
  <si>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</si>
  <si>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</si>
  <si>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</si>
  <si>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</si>
  <si>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</si>
  <si>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</si>
  <si>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</si>
  <si>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</si>
  <si>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</si>
  <si>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</si>
  <si>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</si>
  <si>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</si>
  <si>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</si>
  <si>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</si>
  <si>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</si>
  <si>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</si>
  <si>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</si>
  <si>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</si>
  <si>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</si>
  <si>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</si>
  <si>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</si>
  <si>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</si>
  <si>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</si>
  <si>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</si>
  <si>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</si>
  <si>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</si>
  <si>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</si>
  <si>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</si>
  <si>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</si>
  <si>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</si>
  <si>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</si>
  <si>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</si>
  <si>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</si>
  <si>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</si>
  <si>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</si>
  <si>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</si>
  <si>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</si>
  <si>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</si>
  <si>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</si>
  <si>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</si>
  <si>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</si>
  <si>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</si>
  <si>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</si>
  <si>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</si>
  <si>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</si>
  <si>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</si>
  <si>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</si>
  <si>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</si>
  <si>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</si>
  <si>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</si>
  <si>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</si>
  <si>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</si>
  <si>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</si>
  <si>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</si>
  <si>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</si>
  <si>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</si>
  <si>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</si>
  <si>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</si>
  <si>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</si>
  <si>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</si>
  <si>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</si>
  <si>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</si>
  <si>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</si>
  <si>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</si>
  <si>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</si>
  <si>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</si>
  <si>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</si>
  <si>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</si>
  <si>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</si>
  <si>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</si>
  <si>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</si>
  <si>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</si>
  <si>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</si>
  <si>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</si>
  <si>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</si>
  <si>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</si>
  <si>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</si>
  <si>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</si>
  <si>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</si>
  <si>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</si>
  <si>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</si>
  <si>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</si>
  <si>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</si>
  <si>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</si>
  <si>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</si>
  <si>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</si>
  <si>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</si>
  <si>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</si>
  <si>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</si>
  <si>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</si>
  <si>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</si>
  <si>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</si>
  <si>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</si>
  <si>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</si>
  <si>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</si>
  <si>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</si>
  <si>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</si>
  <si>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</si>
  <si>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</si>
  <si>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</si>
  <si>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</si>
  <si>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</si>
  <si>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</si>
  <si>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</si>
  <si>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</si>
  <si>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</si>
  <si>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</si>
  <si>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</si>
  <si>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</si>
  <si>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</si>
  <si>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</si>
  <si>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</si>
  <si>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</si>
  <si>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</si>
  <si>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</si>
  <si>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</si>
  <si>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</si>
  <si>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</si>
  <si>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</si>
  <si>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</si>
  <si>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</si>
  <si>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</si>
  <si>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</si>
  <si>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</si>
  <si>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</si>
  <si>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</si>
  <si>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</si>
  <si>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</si>
  <si>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</si>
  <si>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</si>
  <si>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</si>
  <si>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</si>
  <si>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</si>
  <si>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</si>
  <si>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</si>
  <si>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</si>
  <si>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</si>
  <si>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</si>
  <si>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</si>
  <si>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</si>
  <si>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</si>
  <si>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</si>
  <si>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</si>
  <si>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</si>
  <si>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</si>
  <si>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</si>
  <si>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</si>
  <si>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</si>
  <si>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</si>
  <si>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</si>
  <si>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</si>
  <si>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</si>
  <si>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</si>
  <si>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</si>
  <si>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</si>
  <si>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</si>
  <si>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</si>
  <si>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</si>
  <si>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</si>
  <si>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</si>
  <si>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</si>
  <si>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</si>
  <si>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</si>
  <si>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</si>
  <si>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</si>
  <si>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</si>
  <si>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</si>
  <si>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</si>
  <si>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</si>
  <si>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</si>
  <si>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</si>
  <si>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</si>
  <si>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</si>
  <si>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</si>
  <si>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</si>
  <si>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</si>
  <si>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</si>
  <si>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</si>
  <si>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</si>
  <si>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</si>
  <si>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</si>
  <si>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</si>
  <si>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</si>
  <si>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</si>
  <si>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</si>
  <si>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</si>
  <si>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</si>
  <si>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</si>
  <si>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</si>
  <si>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</si>
  <si>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</si>
  <si>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</si>
  <si>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</si>
  <si>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</si>
  <si>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</si>
  <si>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</si>
  <si>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</si>
  <si>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</si>
  <si>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</si>
  <si>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</si>
  <si>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</si>
  <si>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</si>
  <si>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</si>
  <si>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</si>
  <si>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</si>
  <si>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</si>
  <si>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</si>
  <si>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</si>
  <si>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</si>
  <si>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</si>
  <si>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</si>
  <si>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</si>
  <si>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</si>
  <si>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</si>
  <si>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</si>
  <si>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</si>
  <si>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</si>
  <si>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</si>
  <si>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</si>
  <si>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</si>
  <si>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</si>
  <si>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</si>
  <si>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</si>
  <si>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</si>
  <si>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</si>
  <si>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</si>
  <si>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</si>
  <si>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</si>
  <si>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</si>
  <si>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</si>
  <si>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</si>
  <si>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</si>
  <si>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</si>
  <si>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</si>
  <si>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</si>
  <si>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</si>
  <si>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</si>
  <si>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</si>
  <si>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</si>
  <si>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</si>
  <si>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</si>
  <si>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</si>
  <si>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</si>
  <si>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</si>
  <si>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</si>
  <si>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</si>
  <si>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</si>
  <si>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</si>
  <si>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</si>
  <si>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</si>
  <si>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</si>
  <si>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</si>
  <si>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</si>
  <si>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</si>
  <si>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</si>
  <si>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</si>
  <si>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</si>
  <si>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</si>
  <si>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</si>
  <si>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</si>
  <si>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</si>
  <si>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</si>
  <si>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</si>
  <si>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</si>
  <si>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</si>
  <si>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</si>
  <si>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</si>
  <si>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</si>
  <si>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</si>
  <si>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</si>
  <si>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</si>
  <si>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</si>
  <si>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</si>
  <si>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</si>
  <si>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</si>
  <si>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</si>
  <si>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</si>
  <si>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</si>
  <si>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</si>
  <si>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</si>
  <si>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</si>
  <si>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</si>
  <si>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</si>
  <si>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</si>
  <si>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</si>
  <si>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</si>
  <si>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</si>
  <si>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</si>
  <si>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</si>
  <si>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</si>
  <si>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</si>
  <si>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</si>
  <si>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</si>
  <si>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</si>
  <si>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</si>
  <si>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</si>
  <si>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</si>
  <si>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</si>
  <si>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</si>
  <si>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</si>
  <si>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</si>
  <si>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</si>
  <si>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</si>
  <si>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</si>
  <si>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</si>
  <si>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</si>
  <si>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</si>
  <si>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</si>
  <si>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</si>
  <si>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</si>
  <si>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</si>
  <si>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</si>
  <si>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</si>
  <si>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</si>
  <si>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</si>
  <si>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</si>
  <si>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</si>
  <si>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</si>
  <si>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</si>
  <si>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</si>
  <si>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</si>
  <si>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</si>
  <si>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</si>
  <si>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</si>
  <si>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</si>
  <si>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</si>
  <si>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</si>
  <si>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</si>
  <si>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</si>
  <si>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</si>
  <si>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</si>
  <si>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</si>
  <si>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</si>
  <si>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</si>
  <si>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</si>
  <si>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</si>
  <si>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</si>
  <si>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</si>
  <si>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</si>
  <si>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</si>
  <si>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</si>
  <si>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</si>
  <si>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</si>
  <si>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</si>
  <si>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</si>
  <si>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</si>
  <si>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</si>
  <si>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</si>
  <si>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</si>
  <si>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</si>
  <si>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</si>
  <si>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</si>
  <si>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</si>
  <si>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</si>
  <si>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</si>
  <si>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</si>
  <si>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</si>
  <si>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</si>
  <si>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</si>
  <si>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</si>
  <si>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</si>
  <si>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</si>
  <si>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</si>
  <si>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</si>
  <si>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</si>
  <si>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</si>
  <si>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</si>
  <si>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</si>
  <si>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</si>
  <si>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</si>
  <si>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</si>
  <si>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</si>
  <si>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</si>
  <si>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</si>
  <si>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</si>
  <si>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</si>
  <si>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</si>
  <si>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</si>
  <si>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</si>
  <si>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</si>
  <si>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</si>
  <si>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</si>
  <si>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</si>
  <si>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</si>
  <si>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</si>
  <si>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</si>
  <si>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</si>
  <si>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</si>
  <si>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</si>
  <si>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</si>
  <si>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</si>
  <si>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</si>
  <si>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</si>
  <si>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</si>
  <si>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</si>
  <si>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</si>
  <si>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</si>
  <si>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</si>
  <si>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</si>
  <si>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</si>
  <si>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</si>
  <si>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</si>
  <si>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</si>
  <si>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</si>
  <si>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</si>
  <si>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</si>
  <si>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</si>
  <si>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</si>
  <si>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</si>
  <si>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</si>
  <si>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</si>
  <si>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</si>
  <si>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</si>
  <si>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</si>
  <si>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</si>
  <si>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</si>
  <si>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</si>
  <si>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</si>
  <si>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</si>
  <si>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</si>
  <si>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</si>
  <si>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</si>
  <si>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</si>
  <si>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</si>
  <si>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</si>
  <si>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</si>
  <si>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</si>
  <si>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</si>
  <si>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</si>
  <si>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</si>
  <si>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</si>
  <si>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</si>
  <si>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</si>
  <si>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</si>
  <si>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</si>
  <si>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</si>
  <si>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</si>
  <si>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</si>
  <si>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</si>
  <si>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</si>
  <si>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</si>
  <si>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</si>
  <si>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</si>
  <si>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</si>
  <si>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</si>
  <si>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</si>
  <si>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</si>
  <si>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</si>
  <si>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</si>
  <si>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</si>
  <si>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</si>
  <si>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</si>
  <si>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</si>
  <si>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</si>
  <si>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</si>
  <si>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</si>
  <si>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</si>
  <si>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</si>
  <si>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</si>
  <si>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</si>
  <si>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</si>
  <si>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</si>
  <si>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</si>
  <si>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</si>
  <si>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</si>
  <si>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</si>
  <si>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</si>
  <si>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</si>
  <si>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</si>
  <si>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</si>
  <si>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</si>
  <si>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</si>
  <si>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</si>
  <si>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</si>
  <si>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</si>
  <si>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</si>
  <si>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</si>
  <si>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</si>
  <si>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</si>
  <si>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</si>
  <si>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</si>
  <si>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</si>
  <si>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</si>
  <si>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</si>
  <si>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</si>
  <si>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</si>
  <si>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</si>
  <si>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</si>
  <si>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</si>
  <si>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</si>
  <si>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</si>
  <si>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</si>
  <si>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</si>
  <si>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</si>
  <si>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</si>
  <si>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</si>
  <si>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</si>
  <si>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</si>
  <si>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</si>
  <si>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</si>
  <si>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</si>
  <si>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</si>
  <si>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</si>
  <si>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</si>
  <si>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</si>
  <si>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</si>
  <si>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</si>
  <si>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</si>
  <si>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</si>
  <si>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</si>
  <si>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</si>
  <si>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</si>
  <si>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</si>
  <si>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</si>
  <si>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</si>
  <si>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</si>
  <si>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</si>
  <si>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</si>
  <si>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</si>
  <si>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</si>
  <si>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</si>
  <si>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</si>
  <si>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</si>
  <si>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</si>
  <si>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</si>
  <si>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</si>
  <si>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</si>
  <si>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</si>
  <si>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</si>
  <si>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</si>
  <si>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</si>
  <si>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</si>
  <si>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</si>
  <si>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</si>
  <si>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</si>
  <si>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</si>
  <si>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</si>
  <si>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</si>
  <si>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</si>
  <si>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</si>
  <si>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</si>
  <si>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</si>
  <si>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</si>
  <si>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</si>
  <si>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</si>
  <si>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</si>
  <si>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</si>
  <si>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</si>
  <si>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</si>
  <si>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</si>
  <si>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</si>
  <si>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</si>
  <si>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</si>
  <si>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</si>
  <si>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</si>
  <si>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</si>
  <si>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</si>
  <si>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</si>
  <si>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</si>
  <si>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</si>
  <si>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</si>
  <si>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</si>
  <si>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</si>
  <si>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</si>
  <si>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</si>
  <si>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</si>
  <si>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</si>
  <si>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</si>
  <si>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</si>
  <si>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</si>
  <si>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</si>
  <si>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</si>
  <si>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</si>
  <si>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</si>
  <si>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</si>
  <si>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</si>
  <si>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</si>
  <si>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</si>
  <si>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</si>
  <si>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</si>
  <si>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</si>
  <si>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</si>
  <si>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</si>
  <si>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</si>
  <si>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</si>
  <si>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</si>
  <si>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</si>
  <si>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</si>
  <si>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</si>
  <si>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</si>
  <si>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</si>
  <si>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</si>
  <si>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</si>
  <si>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</si>
  <si>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</si>
  <si>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</si>
  <si>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</si>
  <si>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</si>
  <si>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</si>
  <si>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</si>
  <si>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</si>
  <si>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</si>
  <si>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</si>
  <si>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</si>
  <si>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</si>
  <si>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</si>
  <si>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</si>
  <si>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</si>
  <si>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</si>
  <si>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</si>
  <si>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</si>
  <si>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</si>
  <si>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</si>
  <si>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</si>
  <si>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</si>
  <si>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</si>
  <si>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</si>
  <si>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</si>
  <si>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</si>
  <si>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</si>
  <si>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</si>
  <si>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</si>
  <si>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</si>
  <si>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</si>
  <si>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</si>
  <si>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</si>
  <si>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</si>
  <si>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</si>
  <si>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</si>
  <si>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</si>
  <si>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</si>
  <si>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</si>
  <si>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</si>
  <si>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</si>
  <si>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</si>
  <si>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</si>
  <si>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</si>
  <si>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</si>
  <si>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</si>
  <si>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</si>
  <si>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</si>
  <si>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</si>
  <si>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</si>
  <si>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</si>
  <si>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</si>
  <si>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</si>
  <si>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</si>
  <si>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</si>
  <si>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</si>
  <si>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</si>
  <si>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</si>
  <si>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</si>
  <si>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</si>
  <si>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</si>
  <si>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</si>
  <si>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</si>
  <si>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</si>
  <si>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</si>
  <si>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</si>
  <si>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</si>
  <si>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</si>
  <si>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</si>
  <si>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</si>
  <si>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</si>
  <si>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</si>
  <si>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</si>
  <si>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</si>
  <si>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</si>
  <si>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</si>
  <si>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</si>
  <si>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</si>
  <si>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</si>
  <si>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</si>
  <si>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</si>
  <si>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</si>
  <si>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</si>
  <si>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</si>
  <si>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</si>
  <si>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</si>
  <si>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</si>
  <si>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</si>
  <si>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</si>
  <si>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</si>
  <si>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</si>
  <si>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</si>
  <si>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</si>
  <si>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</si>
  <si>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</si>
  <si>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</si>
  <si>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</si>
  <si>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</si>
  <si>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</si>
  <si>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</si>
  <si>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</si>
  <si>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</si>
  <si>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</si>
  <si>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</si>
  <si>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</si>
  <si>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</si>
  <si>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</si>
  <si>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</si>
  <si>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</si>
  <si>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</si>
  <si>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</si>
  <si>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</si>
  <si>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</si>
  <si>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</si>
  <si>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</si>
  <si>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</si>
  <si>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</si>
  <si>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</si>
  <si>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</si>
  <si>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</si>
  <si>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</si>
  <si>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</si>
  <si>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</si>
  <si>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</si>
  <si>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</si>
  <si>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</si>
  <si>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</si>
  <si>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</si>
  <si>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</si>
  <si>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</si>
  <si>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</si>
  <si>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</si>
  <si>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</si>
  <si>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</si>
  <si>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</si>
  <si>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</si>
  <si>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</si>
  <si>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</si>
  <si>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</si>
  <si>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</si>
  <si>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</si>
  <si>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</si>
  <si>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</si>
  <si>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</si>
  <si>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</si>
  <si>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</si>
  <si>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</si>
  <si>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</si>
  <si>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</si>
  <si>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</si>
  <si>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</si>
  <si>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</si>
  <si>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</si>
  <si>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</si>
  <si>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</si>
  <si>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</si>
  <si>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</si>
  <si>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</si>
  <si>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</si>
  <si>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</si>
  <si>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</si>
  <si>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</si>
  <si>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</si>
  <si>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</si>
  <si>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</si>
  <si>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</si>
  <si>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</si>
  <si>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</si>
  <si>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</si>
  <si>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</si>
  <si>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</si>
  <si>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</si>
  <si>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</si>
  <si>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</si>
  <si>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</si>
  <si>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</si>
  <si>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</si>
  <si>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</si>
  <si>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</si>
  <si>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</si>
  <si>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</si>
  <si>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</si>
  <si>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</si>
  <si>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</si>
  <si>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</si>
  <si>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</si>
  <si>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</si>
  <si>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</si>
  <si>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</si>
  <si>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</si>
  <si>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</si>
  <si>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</si>
  <si>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</si>
  <si>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</si>
  <si>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</si>
  <si>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</si>
  <si>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</si>
  <si>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</si>
  <si>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</si>
  <si>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</si>
  <si>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</si>
  <si>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</si>
  <si>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</si>
  <si>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</si>
  <si>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</si>
  <si>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</si>
  <si>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</si>
  <si>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</si>
  <si>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</si>
  <si>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</si>
  <si>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</si>
  <si>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</si>
  <si>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</si>
  <si>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</si>
  <si>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</si>
  <si>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</si>
  <si>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</si>
  <si>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</si>
  <si>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</si>
  <si>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</si>
  <si>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</si>
  <si>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</si>
  <si>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</si>
  <si>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</si>
  <si>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</si>
  <si>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</si>
  <si>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</si>
  <si>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</si>
  <si>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</si>
  <si>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</si>
  <si>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</si>
  <si>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</si>
  <si>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</si>
  <si>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</si>
  <si>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</si>
  <si>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</si>
  <si>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</si>
  <si>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</si>
  <si>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</si>
  <si>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</si>
  <si>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</si>
  <si>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</si>
  <si>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</si>
  <si>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</si>
  <si>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</si>
  <si>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</si>
  <si>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</si>
  <si>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</si>
  <si>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</si>
  <si>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</si>
  <si>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</si>
  <si>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</si>
  <si>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</si>
  <si>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</si>
  <si>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</si>
  <si>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</si>
  <si>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</si>
  <si>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</si>
  <si>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</si>
  <si>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</si>
  <si>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</si>
  <si>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</si>
  <si>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</si>
  <si>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</si>
  <si>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</si>
  <si>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</si>
  <si>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</si>
  <si>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</si>
  <si>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</si>
  <si>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</si>
  <si>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</si>
  <si>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</si>
  <si>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</si>
  <si>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</si>
  <si>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</si>
  <si>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</si>
  <si>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</si>
  <si>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</si>
  <si>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</si>
  <si>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</si>
  <si>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</si>
  <si>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</si>
  <si>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</si>
  <si>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</si>
  <si>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</si>
  <si>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</si>
  <si>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</si>
  <si>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</si>
  <si>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</si>
  <si>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</si>
  <si>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</si>
  <si>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</si>
  <si>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</si>
  <si>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</si>
  <si>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</si>
  <si>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</si>
  <si>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</si>
  <si>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</si>
  <si>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</si>
  <si>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</si>
  <si>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</si>
  <si>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</si>
  <si>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</si>
  <si>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</si>
  <si>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</si>
  <si>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</si>
  <si>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</si>
  <si>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</si>
  <si>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</si>
  <si>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</si>
  <si>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</si>
  <si>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</si>
  <si>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</si>
  <si>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</si>
  <si>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</si>
  <si>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</si>
  <si>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</si>
  <si>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</si>
  <si>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</si>
  <si>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</si>
  <si>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</si>
  <si>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</si>
  <si>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</si>
  <si>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</si>
  <si>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</si>
  <si>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</si>
  <si>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</si>
  <si>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</si>
  <si>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</si>
  <si>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</si>
  <si>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</si>
  <si>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</si>
  <si>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</si>
  <si>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</si>
  <si>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</si>
  <si>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</si>
  <si>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</si>
  <si>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</si>
  <si>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</si>
  <si>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</si>
  <si>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</si>
  <si>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</si>
  <si>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</si>
  <si>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</si>
  <si>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</si>
  <si>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</si>
  <si>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</si>
  <si>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</si>
  <si>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</si>
  <si>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</si>
  <si>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</si>
  <si>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</si>
  <si>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</si>
  <si>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</si>
  <si>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</si>
  <si>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</si>
  <si>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</si>
  <si>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</si>
  <si>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</si>
  <si>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</si>
  <si>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</si>
  <si>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</si>
  <si>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</si>
  <si>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</si>
  <si>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</si>
  <si>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</si>
  <si>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</si>
  <si>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</si>
  <si>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</si>
  <si>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</si>
  <si>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</si>
  <si>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</si>
  <si>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</si>
  <si>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</si>
  <si>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</si>
  <si>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</si>
  <si>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</si>
  <si>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</si>
  <si>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</si>
  <si>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</si>
  <si>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</si>
  <si>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</si>
  <si>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</si>
  <si>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</si>
  <si>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</si>
  <si>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</si>
  <si>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</si>
  <si>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</si>
  <si>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</si>
  <si>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</si>
  <si>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</si>
  <si>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</si>
  <si>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</si>
  <si>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</si>
  <si>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</si>
  <si>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</si>
  <si>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</si>
  <si>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</si>
  <si>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</si>
  <si>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</si>
  <si>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</si>
  <si>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</si>
  <si>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</si>
  <si>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</si>
  <si>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</si>
  <si>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</si>
  <si>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</si>
  <si>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</si>
  <si>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</si>
  <si>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</si>
  <si>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</si>
  <si>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</si>
  <si>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</si>
  <si>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</si>
  <si>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</si>
  <si>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</si>
  <si>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</si>
  <si>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</si>
  <si>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</si>
  <si>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</si>
  <si>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</si>
  <si>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</si>
  <si>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</si>
  <si>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</si>
  <si>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</si>
  <si>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</si>
  <si>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</si>
  <si>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</si>
  <si>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</si>
  <si>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</si>
  <si>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</si>
  <si>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</si>
  <si>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</si>
  <si>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</si>
  <si>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</si>
  <si>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</si>
  <si>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</si>
  <si>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</si>
  <si>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</si>
  <si>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</si>
  <si>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</si>
  <si>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</si>
  <si>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</si>
  <si>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</si>
  <si>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</si>
  <si>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</si>
  <si>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</si>
  <si>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</si>
  <si>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</si>
  <si>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</si>
  <si>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</si>
  <si>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</si>
  <si>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</si>
  <si>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</si>
  <si>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</si>
  <si>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</si>
  <si>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</si>
  <si>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</si>
  <si>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</si>
  <si>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</si>
  <si>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</si>
  <si>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</si>
  <si>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</si>
  <si>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</si>
  <si>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</si>
  <si>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</si>
  <si>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</si>
  <si>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</si>
  <si>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</si>
  <si>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</si>
  <si>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</si>
  <si>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</si>
  <si>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</si>
  <si>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</si>
  <si>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</si>
  <si>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</si>
  <si>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</si>
  <si>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</si>
  <si>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</si>
  <si>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</si>
  <si>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</si>
  <si>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</si>
  <si>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</si>
  <si>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</si>
  <si>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</si>
  <si>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</si>
  <si>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</si>
  <si>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</si>
  <si>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</si>
  <si>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</si>
  <si>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</si>
  <si>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</si>
  <si>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</si>
  <si>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</si>
  <si>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</si>
  <si>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</si>
  <si>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</si>
  <si>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</si>
  <si>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</si>
  <si>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</si>
  <si>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</si>
  <si>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</si>
  <si>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</si>
  <si>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</si>
  <si>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</si>
  <si>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</si>
  <si>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</si>
  <si>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</si>
  <si>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</si>
  <si>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</si>
  <si>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</si>
  <si>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</si>
  <si>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</si>
  <si>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</si>
  <si>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</si>
  <si>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</si>
  <si>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</si>
  <si>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</si>
  <si>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</si>
  <si>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</si>
  <si>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</si>
  <si>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</si>
  <si>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</si>
  <si>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</si>
  <si>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</si>
  <si>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</si>
  <si>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</si>
  <si>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</si>
  <si>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</si>
  <si>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</si>
  <si>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</si>
  <si>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</si>
  <si>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</si>
  <si>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</si>
  <si>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</si>
  <si>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</si>
  <si>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</si>
  <si>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</si>
  <si>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</si>
  <si>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</si>
  <si>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</si>
  <si>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</si>
  <si>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</si>
  <si>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</si>
  <si>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</si>
  <si>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</si>
  <si>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</si>
  <si>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</si>
  <si>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</si>
  <si>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</si>
  <si>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</si>
  <si>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</si>
  <si>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</si>
  <si>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</si>
  <si>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</si>
  <si>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</si>
  <si>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</si>
  <si>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</si>
  <si>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</si>
  <si>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</si>
  <si>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</si>
  <si>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</si>
  <si>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</si>
  <si>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</si>
  <si>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</si>
  <si>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</si>
  <si>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</si>
  <si>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</si>
  <si>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</si>
  <si>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</si>
  <si>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</si>
  <si>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</si>
  <si>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</si>
  <si>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</si>
  <si>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</si>
  <si>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</si>
  <si>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</si>
  <si>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</si>
  <si>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</si>
  <si>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</si>
  <si>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</si>
  <si>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</si>
  <si>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</si>
  <si>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</si>
  <si>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</si>
  <si>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</si>
  <si>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</si>
  <si>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</si>
  <si>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</si>
  <si>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</si>
  <si>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</si>
  <si>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</si>
  <si>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</si>
  <si>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</si>
  <si>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</si>
  <si>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</si>
  <si>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</si>
  <si>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</si>
  <si>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</si>
  <si>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</si>
  <si>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</si>
  <si>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</si>
  <si>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</si>
  <si>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</si>
  <si>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</si>
  <si>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</si>
  <si>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</si>
  <si>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</si>
  <si>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</si>
  <si>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</si>
  <si>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</si>
  <si>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</si>
  <si>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</si>
  <si>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</si>
  <si>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</si>
  <si>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</si>
  <si>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</si>
  <si>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</si>
  <si>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</si>
  <si>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</si>
  <si>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</si>
  <si>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</si>
  <si>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</si>
  <si>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</si>
  <si>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</si>
  <si>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</si>
  <si>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</si>
  <si>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</si>
  <si>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</si>
  <si>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</si>
  <si>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</si>
  <si>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</si>
  <si>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</si>
  <si>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</si>
  <si>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</si>
  <si>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</si>
  <si>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</si>
  <si>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</si>
  <si>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</si>
  <si>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</si>
  <si>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</si>
  <si>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</si>
  <si>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</si>
  <si>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</si>
  <si>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</si>
  <si>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</si>
  <si>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</si>
  <si>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</si>
  <si>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</si>
  <si>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</si>
  <si>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</si>
  <si>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</si>
  <si>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</si>
  <si>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</si>
  <si>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</si>
  <si>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</si>
  <si>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</si>
  <si>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</si>
  <si>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</si>
  <si>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</si>
  <si>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</si>
  <si>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</si>
  <si>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</si>
  <si>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</si>
  <si>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</si>
  <si>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</si>
  <si>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</si>
  <si>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</si>
  <si>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</si>
  <si>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</si>
  <si>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</si>
  <si>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</si>
  <si>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</si>
  <si>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</si>
  <si>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</si>
  <si>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</si>
  <si>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</si>
  <si>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</si>
  <si>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</si>
  <si>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</si>
  <si>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</si>
  <si>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</si>
  <si>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</si>
  <si>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</si>
  <si>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</si>
  <si>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</si>
  <si>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</si>
  <si>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</si>
  <si>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</si>
  <si>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</si>
  <si>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</si>
  <si>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</si>
  <si>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</si>
  <si>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</si>
  <si>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</si>
  <si>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</si>
  <si>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</si>
  <si>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</si>
  <si>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</si>
  <si>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</si>
  <si>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</si>
  <si>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</si>
  <si>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</si>
  <si>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</si>
  <si>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</si>
  <si>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</si>
  <si>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</si>
  <si>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</si>
  <si>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</si>
  <si>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</si>
  <si>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</si>
  <si>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</si>
  <si>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</si>
  <si>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</si>
  <si>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</si>
  <si>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</si>
  <si>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</si>
  <si>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</si>
  <si>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</si>
  <si>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</si>
  <si>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</si>
  <si>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</si>
  <si>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</si>
  <si>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</si>
  <si>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</si>
  <si>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</si>
  <si>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</si>
  <si>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</si>
  <si>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</si>
  <si>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</si>
  <si>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</si>
  <si>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</si>
  <si>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</si>
  <si>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</si>
  <si>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</si>
  <si>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</si>
  <si>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</si>
  <si>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</si>
  <si>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</si>
  <si>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</si>
  <si>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</si>
  <si>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</si>
  <si>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</si>
  <si>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</si>
  <si>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</si>
  <si>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</si>
  <si>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</si>
  <si>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</si>
  <si>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</si>
  <si>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</si>
  <si>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</si>
  <si>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</si>
  <si>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</si>
  <si>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</si>
  <si>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</si>
  <si>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</si>
  <si>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</si>
  <si>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</si>
  <si>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</si>
  <si>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</si>
  <si>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</si>
  <si>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</si>
  <si>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</si>
  <si>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</si>
  <si>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</si>
  <si>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</si>
  <si>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</si>
  <si>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</si>
  <si>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</si>
  <si>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</si>
  <si>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</si>
  <si>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</si>
  <si>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</si>
  <si>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</si>
  <si>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</si>
  <si>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</si>
  <si>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</si>
  <si>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</si>
  <si>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</si>
  <si>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</si>
  <si>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</si>
  <si>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</si>
  <si>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</si>
  <si>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</si>
  <si>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</si>
  <si>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</si>
  <si>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</si>
  <si>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</si>
  <si>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</si>
  <si>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</si>
  <si>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</si>
  <si>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</si>
  <si>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</si>
  <si>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</si>
  <si>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</si>
  <si>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</si>
  <si>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</si>
  <si>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</si>
  <si>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</si>
  <si>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</si>
  <si>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</si>
  <si>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</si>
  <si>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</si>
  <si>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</si>
  <si>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</si>
  <si>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</si>
  <si>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</si>
  <si>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</si>
  <si>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</si>
  <si>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</si>
  <si>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</si>
  <si>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</si>
  <si>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</si>
  <si>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</si>
  <si>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</si>
  <si>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</si>
  <si>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</si>
  <si>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</si>
  <si>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</si>
  <si>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</si>
  <si>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</si>
  <si>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</si>
  <si>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</si>
  <si>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</si>
  <si>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</si>
  <si>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</si>
  <si>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</si>
  <si>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</si>
  <si>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</si>
  <si>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</si>
  <si>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</si>
  <si>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</si>
  <si>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</si>
  <si>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</si>
  <si>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</si>
  <si>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</si>
  <si>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</si>
  <si>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</si>
  <si>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</si>
  <si>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</si>
  <si>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</si>
  <si>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</si>
  <si>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</si>
  <si>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</si>
  <si>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</si>
  <si>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</si>
  <si>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</si>
  <si>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</si>
  <si>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</si>
  <si>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</si>
  <si>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</si>
  <si>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</si>
  <si>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</si>
  <si>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</si>
  <si>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</si>
  <si>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</si>
  <si>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</si>
  <si>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</si>
  <si>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</si>
  <si>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</si>
  <si>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</si>
  <si>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</si>
  <si>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</si>
  <si>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</si>
  <si>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</si>
  <si>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</si>
  <si>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</si>
  <si>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</si>
  <si>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</si>
  <si>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</si>
  <si>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</si>
  <si>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</si>
  <si>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</si>
  <si>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</si>
  <si>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</si>
  <si>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</si>
  <si>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</si>
  <si>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</si>
  <si>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</si>
  <si>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</si>
  <si>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</si>
  <si>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</si>
  <si>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</si>
  <si>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</si>
  <si>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</si>
  <si>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</si>
  <si>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</si>
  <si>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</si>
  <si>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</si>
  <si>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</si>
  <si>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</si>
  <si>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</si>
  <si>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</si>
  <si>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</si>
  <si>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</si>
  <si>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</si>
  <si>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</si>
  <si>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</si>
  <si>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</si>
  <si>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</si>
  <si>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</si>
  <si>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</si>
  <si>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</si>
  <si>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</si>
  <si>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</si>
  <si>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</si>
  <si>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</si>
  <si>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</si>
  <si>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</si>
  <si>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</si>
  <si>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</si>
  <si>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</si>
  <si>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</si>
  <si>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</si>
  <si>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</si>
  <si>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</si>
  <si>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</si>
  <si>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</si>
  <si>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</si>
  <si>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</si>
  <si>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</si>
  <si>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</si>
  <si>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</si>
  <si>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</si>
  <si>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</si>
  <si>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</si>
  <si>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</si>
  <si>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</si>
  <si>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</si>
  <si>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</si>
  <si>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</si>
  <si>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</si>
  <si>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</si>
  <si>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</si>
  <si>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</si>
  <si>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</si>
  <si>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</si>
  <si>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</si>
  <si>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</si>
  <si>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</si>
  <si>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</si>
  <si>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</si>
  <si>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</si>
  <si>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</si>
  <si>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</si>
  <si>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</si>
  <si>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</si>
  <si>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</si>
  <si>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</si>
  <si>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</si>
  <si>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</si>
  <si>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</si>
  <si>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</si>
  <si>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</si>
  <si>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</si>
  <si>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</si>
  <si>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</si>
  <si>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</si>
  <si>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</si>
  <si>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</si>
  <si>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</si>
  <si>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</si>
  <si>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</si>
  <si>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</si>
  <si>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</si>
  <si>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</si>
  <si>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</si>
  <si>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</si>
  <si>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</si>
  <si>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</si>
  <si>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</si>
  <si>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</si>
  <si>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</si>
  <si>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</si>
  <si>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</si>
  <si>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</si>
  <si>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</si>
  <si>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</si>
  <si>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</si>
  <si>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</si>
  <si>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</si>
  <si>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</si>
  <si>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</si>
  <si>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</si>
  <si>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</si>
  <si>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</si>
  <si>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</si>
  <si>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</si>
  <si>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</si>
  <si>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</si>
  <si>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</si>
  <si>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</si>
  <si>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</si>
  <si>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</si>
  <si>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</si>
  <si>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</si>
  <si>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</si>
  <si>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</si>
  <si>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</si>
  <si>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</si>
  <si>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</si>
  <si>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</si>
  <si>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</si>
  <si>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</si>
  <si>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</si>
  <si>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</si>
  <si>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</si>
  <si>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</si>
  <si>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</si>
  <si>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</si>
  <si>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</si>
  <si>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</si>
  <si>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</si>
  <si>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</si>
  <si>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</si>
  <si>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</si>
  <si>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</si>
  <si>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</si>
  <si>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</si>
  <si>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</si>
  <si>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</si>
  <si>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</si>
  <si>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</si>
  <si>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</si>
  <si>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</si>
  <si>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</si>
  <si>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</si>
  <si>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</si>
  <si>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</si>
  <si>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</si>
  <si>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</si>
  <si>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</si>
  <si>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</si>
  <si>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</si>
  <si>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</si>
  <si>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</si>
  <si>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</si>
  <si>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</si>
  <si>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</si>
  <si>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</si>
  <si>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</si>
  <si>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</si>
  <si>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</si>
  <si>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</si>
  <si>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</si>
  <si>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</si>
  <si>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</si>
  <si>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</si>
  <si>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</si>
  <si>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</si>
  <si>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</si>
  <si>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</si>
  <si>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</si>
  <si>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</si>
  <si>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</si>
  <si>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</si>
  <si>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</si>
  <si>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</si>
  <si>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</si>
  <si>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</si>
  <si>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</si>
  <si>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</si>
  <si>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</si>
  <si>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</si>
  <si>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</si>
  <si>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</si>
  <si>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</si>
  <si>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</si>
  <si>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</si>
  <si>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</si>
  <si>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</si>
  <si>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</si>
  <si>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</si>
  <si>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</si>
  <si>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</si>
  <si>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</si>
  <si>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</si>
  <si>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</si>
  <si>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</si>
  <si>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</si>
  <si>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</si>
  <si>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</si>
  <si>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</si>
  <si>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</si>
  <si>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</si>
  <si>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</si>
  <si>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</si>
  <si>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</si>
  <si>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</si>
  <si>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</si>
  <si>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</si>
  <si>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</si>
  <si>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</si>
  <si>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</si>
  <si>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</si>
  <si>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</si>
  <si>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</si>
  <si>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</si>
  <si>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</si>
  <si>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</si>
  <si>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</si>
  <si>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</si>
  <si>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</si>
  <si>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</si>
  <si>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</si>
  <si>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</si>
  <si>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</si>
  <si>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</si>
  <si>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</si>
  <si>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</si>
  <si>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</si>
  <si>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</si>
  <si>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</si>
  <si>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</si>
  <si>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</si>
  <si>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</si>
  <si>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</si>
  <si>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</si>
  <si>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</si>
  <si>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</si>
  <si>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</si>
  <si>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</si>
  <si>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</si>
  <si>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</si>
  <si>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</si>
  <si>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</si>
  <si>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</si>
  <si>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</si>
  <si>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</si>
  <si>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</si>
  <si>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</si>
  <si>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</si>
  <si>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</si>
  <si>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</si>
  <si>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</si>
  <si>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</si>
  <si>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</si>
  <si>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</si>
  <si>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</si>
  <si>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</si>
  <si>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</si>
  <si>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</si>
  <si>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</si>
  <si>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</si>
  <si>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</si>
  <si>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</si>
  <si>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</si>
  <si>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</si>
  <si>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</si>
  <si>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</si>
  <si>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</si>
  <si>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</si>
  <si>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</si>
  <si>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</si>
  <si>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</si>
  <si>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</si>
  <si>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</si>
  <si>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</si>
  <si>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</si>
  <si>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</si>
  <si>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</si>
  <si>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</si>
  <si>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</si>
  <si>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</si>
  <si>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</si>
  <si>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</si>
  <si>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</si>
  <si>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</si>
  <si>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</si>
  <si>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</si>
  <si>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</si>
  <si>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</si>
  <si>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</si>
  <si>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</si>
  <si>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</si>
  <si>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</si>
  <si>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</si>
  <si>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</si>
  <si>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</si>
  <si>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</si>
  <si>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</si>
  <si>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</si>
  <si>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</si>
  <si>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</si>
  <si>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</si>
  <si>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</si>
  <si>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</si>
  <si>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</si>
  <si>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</si>
  <si>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</si>
  <si>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</si>
  <si>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</si>
  <si>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</si>
  <si>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</si>
  <si>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</si>
  <si>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</si>
  <si>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</si>
  <si>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</si>
  <si>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</si>
  <si>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</si>
  <si>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</si>
  <si>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</si>
  <si>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</si>
  <si>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</si>
  <si>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</si>
  <si>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</si>
  <si>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</si>
  <si>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</si>
  <si>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</si>
  <si>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</si>
  <si>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</si>
  <si>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</si>
  <si>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</si>
  <si>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</si>
  <si>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</si>
  <si>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</si>
  <si>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</si>
  <si>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</si>
  <si>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</si>
  <si>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</si>
  <si>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</si>
  <si>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</si>
  <si>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</si>
  <si>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</si>
  <si>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</si>
  <si>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</si>
  <si>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</si>
  <si>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</si>
  <si>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</si>
  <si>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</si>
  <si>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</si>
  <si>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</si>
  <si>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</si>
  <si>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</si>
  <si>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</si>
  <si>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</si>
  <si>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</si>
  <si>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</si>
  <si>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</si>
  <si>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</si>
  <si>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</si>
  <si>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</si>
  <si>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</si>
  <si>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</si>
  <si>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</si>
  <si>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</si>
  <si>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</si>
  <si>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</si>
  <si>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</si>
  <si>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</si>
  <si>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</si>
  <si>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</si>
  <si>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</si>
  <si>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</si>
  <si>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</si>
  <si>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</si>
  <si>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</si>
  <si>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</si>
  <si>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</si>
  <si>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</si>
  <si>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</si>
  <si>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</si>
  <si>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</si>
  <si>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</si>
  <si>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</si>
  <si>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</si>
  <si>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</si>
  <si>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</si>
  <si>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</si>
  <si>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</si>
  <si>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</si>
  <si>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</si>
  <si>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</si>
  <si>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</si>
  <si>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</si>
  <si>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</si>
  <si>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</si>
  <si>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</si>
  <si>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</si>
  <si>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</si>
  <si>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</si>
  <si>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</si>
  <si>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</si>
  <si>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</si>
  <si>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</si>
  <si>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</si>
  <si>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</si>
  <si>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</si>
  <si>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</si>
  <si>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</si>
  <si>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</si>
  <si>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</si>
  <si>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</si>
  <si>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</si>
  <si>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</si>
  <si>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</si>
  <si>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</si>
  <si>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</si>
  <si>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</si>
  <si>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</si>
  <si>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</si>
  <si>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</si>
  <si>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</si>
  <si>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</si>
  <si>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</si>
  <si>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</si>
  <si>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</si>
  <si>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</si>
  <si>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</si>
  <si>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</si>
  <si>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</si>
  <si>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</si>
  <si>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</si>
  <si>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</si>
  <si>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</si>
  <si>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</si>
  <si>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</si>
  <si>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</si>
  <si>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</si>
  <si>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</si>
  <si>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</si>
  <si>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</si>
  <si>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</si>
  <si>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</si>
  <si>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</si>
  <si>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</si>
  <si>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</si>
  <si>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</si>
  <si>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</si>
  <si>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</si>
  <si>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</si>
  <si>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</si>
  <si>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</si>
  <si>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</si>
  <si>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</si>
  <si>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</si>
  <si>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</si>
  <si>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</si>
  <si>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</si>
  <si>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</si>
  <si>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</si>
  <si>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</si>
  <si>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</si>
  <si>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</si>
  <si>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</si>
  <si>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</si>
  <si>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</si>
  <si>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</si>
  <si>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</si>
  <si>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</si>
  <si>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</si>
  <si>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</si>
  <si>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</si>
  <si>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</si>
  <si>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</si>
  <si>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</si>
  <si>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</si>
  <si>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</si>
  <si>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</si>
  <si>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</si>
  <si>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</si>
  <si>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</si>
  <si>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</si>
  <si>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</si>
  <si>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</si>
  <si>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</si>
  <si>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</si>
  <si>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</si>
  <si>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</si>
  <si>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</si>
  <si>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</si>
  <si>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</si>
  <si>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</si>
  <si>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</si>
  <si>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</si>
  <si>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</si>
  <si>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</si>
  <si>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</si>
  <si>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</si>
  <si>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</si>
  <si>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</si>
  <si>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</si>
  <si>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</si>
  <si>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</si>
  <si>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</si>
  <si>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</si>
  <si>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</si>
  <si>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</si>
  <si>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</si>
  <si>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</si>
  <si>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</si>
  <si>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</si>
  <si>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</si>
  <si>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</si>
  <si>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</si>
  <si>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</si>
  <si>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</si>
  <si>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</si>
  <si>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</si>
  <si>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</si>
  <si>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</si>
  <si>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</si>
  <si>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</si>
  <si>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</si>
  <si>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</si>
  <si>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</si>
  <si>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</si>
  <si>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</si>
  <si>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</si>
  <si>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</si>
  <si>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</si>
  <si>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</si>
  <si>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</si>
  <si>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</si>
  <si>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</si>
  <si>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</si>
  <si>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</si>
  <si>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</si>
  <si>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</si>
  <si>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</si>
  <si>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</si>
  <si>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</si>
  <si>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</si>
  <si>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</si>
  <si>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</si>
  <si>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</si>
  <si>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</si>
  <si>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</si>
  <si>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</si>
  <si>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</si>
  <si>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</si>
  <si>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</si>
  <si>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</si>
  <si>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</si>
  <si>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</si>
  <si>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</si>
  <si>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</si>
  <si>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</si>
  <si>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</si>
  <si>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</si>
  <si>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</si>
  <si>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</si>
  <si>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</si>
  <si>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</si>
  <si>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</si>
  <si>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</si>
  <si>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</si>
  <si>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</si>
  <si>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</si>
  <si>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</si>
  <si>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</si>
  <si>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</si>
  <si>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</si>
  <si>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</si>
  <si>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</si>
  <si>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</si>
  <si>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</si>
  <si>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</si>
  <si>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</si>
  <si>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</si>
  <si>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</si>
  <si>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</si>
  <si>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</si>
  <si>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</si>
  <si>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</si>
  <si>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</si>
  <si>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</si>
  <si>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</si>
  <si>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</si>
  <si>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</si>
  <si>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</si>
  <si>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</si>
  <si>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</si>
  <si>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</si>
  <si>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</si>
  <si>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</si>
  <si>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</si>
  <si>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</si>
  <si>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</si>
  <si>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</si>
  <si>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</si>
  <si>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</si>
  <si>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</si>
  <si>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</si>
  <si>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</si>
  <si>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</si>
  <si>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</si>
  <si>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</si>
  <si>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</si>
  <si>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</si>
  <si>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</si>
  <si>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</si>
  <si>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</si>
  <si>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</si>
  <si>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</si>
  <si>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</si>
  <si>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</si>
  <si>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</si>
  <si>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</si>
  <si>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</si>
  <si>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</si>
  <si>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</si>
  <si>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</si>
  <si>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</si>
  <si>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</si>
  <si>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</si>
  <si>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</si>
  <si>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</si>
  <si>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</si>
  <si>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</si>
  <si>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</si>
  <si>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</si>
  <si>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</si>
  <si>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</si>
  <si>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</si>
  <si>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</si>
  <si>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</si>
  <si>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</si>
  <si>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</si>
  <si>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</si>
  <si>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</si>
  <si>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</si>
  <si>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</si>
  <si>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</si>
  <si>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</si>
  <si>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</si>
  <si>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</si>
  <si>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</si>
  <si>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</si>
  <si>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</si>
  <si>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</si>
  <si>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</si>
  <si>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</si>
  <si>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</si>
  <si>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</si>
  <si>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</si>
  <si>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</si>
  <si>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</si>
  <si>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</si>
  <si>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</si>
  <si>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</si>
  <si>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</si>
  <si>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</si>
  <si>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</si>
  <si>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</si>
  <si>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</si>
  <si>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</si>
  <si>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</si>
  <si>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</si>
  <si>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</si>
  <si>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</si>
  <si>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</si>
  <si>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</si>
  <si>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</si>
  <si>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</si>
  <si>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</si>
  <si>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</si>
  <si>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</si>
  <si>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</si>
  <si>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</si>
  <si>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</si>
  <si>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</si>
  <si>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</si>
  <si>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</si>
  <si>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</si>
  <si>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</si>
  <si>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</si>
  <si>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</si>
  <si>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</si>
  <si>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</si>
  <si>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</si>
  <si>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</si>
  <si>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</si>
  <si>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</si>
  <si>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</si>
  <si>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</si>
  <si>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</si>
  <si>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</si>
  <si>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</si>
  <si>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</si>
  <si>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</si>
  <si>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</si>
  <si>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</si>
  <si>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</si>
  <si>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</si>
  <si>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</si>
  <si>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</si>
  <si>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</si>
  <si>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</si>
  <si>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</si>
  <si>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</si>
  <si>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</si>
  <si>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</si>
  <si>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</si>
  <si>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</si>
  <si>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</si>
  <si>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</si>
  <si>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</si>
  <si>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</si>
  <si>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</si>
  <si>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</si>
  <si>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</si>
  <si>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</si>
  <si>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</si>
  <si>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</si>
  <si>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</si>
  <si>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</si>
  <si>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</si>
  <si>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</si>
  <si>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</si>
  <si>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</si>
  <si>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</si>
  <si>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</si>
  <si>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</si>
  <si>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</si>
  <si>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</si>
  <si>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</si>
  <si>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</si>
  <si>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</si>
  <si>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</si>
  <si>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</si>
  <si>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</si>
  <si>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</si>
  <si>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</si>
  <si>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</si>
  <si>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</si>
  <si>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</si>
  <si>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</si>
  <si>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</si>
  <si>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</si>
  <si>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</si>
  <si>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</si>
  <si>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</si>
  <si>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</si>
  <si>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</si>
  <si>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</si>
  <si>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</si>
  <si>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</si>
  <si>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</si>
  <si>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</si>
  <si>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</si>
  <si>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</si>
  <si>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</si>
  <si>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</si>
  <si>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</si>
  <si>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</si>
  <si>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</si>
  <si>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</si>
  <si>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</si>
  <si>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</si>
  <si>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</si>
  <si>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</si>
  <si>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</si>
  <si>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</si>
  <si>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</si>
  <si>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</si>
  <si>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</si>
  <si>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</si>
  <si>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</si>
  <si>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</si>
  <si>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</si>
  <si>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</si>
  <si>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</si>
  <si>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</si>
  <si>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</si>
  <si>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</si>
  <si>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</si>
  <si>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</si>
  <si>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</si>
  <si>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</si>
  <si>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</si>
  <si>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</si>
  <si>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</si>
  <si>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</si>
  <si>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</si>
  <si>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</si>
  <si>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</si>
  <si>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</si>
  <si>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</si>
  <si>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</si>
  <si>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</si>
  <si>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</si>
  <si>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</si>
  <si>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</si>
  <si>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</si>
  <si>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</si>
  <si>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</si>
  <si>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</si>
  <si>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</si>
  <si>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</si>
  <si>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</si>
  <si>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</si>
  <si>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</si>
  <si>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</si>
  <si>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</si>
  <si>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</si>
  <si>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</si>
  <si>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</si>
  <si>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</si>
  <si>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</si>
  <si>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</si>
  <si>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</si>
  <si>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</si>
  <si>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</si>
  <si>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</si>
  <si>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</si>
  <si>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</si>
  <si>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</si>
  <si>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</si>
  <si>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</si>
  <si>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</si>
  <si>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</si>
  <si>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</si>
  <si>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</si>
  <si>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</si>
  <si>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</si>
  <si>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</si>
  <si>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</si>
  <si>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</si>
  <si>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</si>
  <si>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</si>
  <si>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</si>
  <si>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</si>
  <si>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</si>
  <si>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</si>
  <si>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</si>
  <si>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</si>
  <si>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</si>
  <si>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</si>
  <si>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</si>
  <si>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</si>
  <si>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</si>
  <si>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</si>
  <si>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</si>
  <si>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</si>
  <si>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</si>
  <si>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</si>
  <si>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</si>
  <si>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</si>
  <si>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</si>
  <si>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</si>
  <si>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</si>
  <si>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</si>
  <si>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</si>
  <si>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</si>
  <si>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</si>
  <si>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</si>
  <si>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</si>
  <si>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</si>
  <si>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</si>
  <si>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</si>
  <si>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</si>
  <si>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</si>
  <si>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</si>
  <si>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</si>
  <si>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</si>
  <si>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</si>
  <si>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</si>
  <si>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</si>
  <si>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</si>
  <si>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</si>
  <si>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</si>
  <si>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</si>
  <si>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</si>
  <si>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</si>
  <si>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</si>
  <si>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</si>
  <si>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</si>
  <si>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</si>
  <si>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</si>
  <si>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</si>
  <si>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</si>
  <si>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</si>
  <si>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</si>
  <si>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</si>
  <si>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</si>
  <si>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</si>
  <si>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</si>
  <si>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</si>
  <si>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</si>
  <si>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</si>
  <si>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</si>
  <si>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</si>
  <si>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</si>
  <si>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</si>
  <si>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</si>
  <si>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</si>
  <si>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</si>
  <si>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</si>
  <si>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</si>
  <si>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</si>
  <si>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</si>
  <si>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</si>
  <si>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</si>
  <si>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</si>
  <si>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</si>
  <si>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</si>
  <si>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</si>
  <si>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</si>
  <si>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</si>
  <si>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</si>
  <si>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</si>
  <si>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</si>
  <si>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</si>
  <si>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</si>
  <si>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</si>
  <si>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</si>
  <si>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</si>
  <si>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</si>
  <si>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</si>
  <si>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</si>
  <si>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</si>
  <si>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</si>
  <si>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</si>
  <si>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</si>
  <si>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</si>
  <si>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</si>
  <si>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</si>
  <si>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</si>
  <si>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</si>
  <si>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</si>
  <si>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</si>
  <si>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</si>
  <si>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</si>
  <si>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</si>
  <si>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</si>
  <si>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</si>
  <si>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</si>
  <si>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</si>
  <si>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</si>
  <si>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</si>
  <si>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</si>
  <si>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</si>
  <si>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</si>
  <si>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</si>
  <si>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</si>
  <si>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</si>
  <si>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</si>
  <si>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</si>
  <si>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</si>
  <si>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</si>
  <si>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</si>
  <si>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</si>
  <si>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</si>
  <si>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</si>
  <si>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</si>
  <si>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</si>
  <si>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</si>
  <si>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</si>
  <si>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</si>
  <si>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</si>
  <si>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</si>
  <si>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</si>
  <si>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</si>
  <si>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</si>
  <si>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</si>
  <si>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</si>
  <si>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</si>
  <si>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</si>
  <si>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</si>
  <si>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</si>
  <si>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</si>
  <si>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</si>
  <si>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</si>
  <si>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</si>
  <si>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</si>
  <si>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</si>
  <si>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</si>
  <si>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</si>
  <si>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</si>
  <si>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</si>
  <si>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</si>
  <si>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</si>
  <si>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</si>
  <si>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</si>
  <si>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</si>
  <si>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</si>
  <si>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</si>
  <si>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</si>
  <si>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</si>
  <si>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</si>
  <si>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</si>
  <si>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</si>
  <si>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</si>
  <si>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</si>
  <si>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</si>
  <si>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</si>
  <si>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</si>
  <si>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</si>
  <si>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</si>
  <si>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</si>
  <si>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</si>
  <si>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</si>
  <si>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</si>
  <si>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</si>
  <si>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</si>
  <si>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</si>
  <si>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</si>
  <si>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</si>
  <si>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</si>
  <si>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</si>
  <si>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</si>
  <si>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</si>
  <si>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</si>
  <si>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</si>
  <si>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</si>
  <si>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</si>
  <si>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</si>
  <si>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</si>
  <si>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</si>
  <si>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</si>
  <si>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</si>
  <si>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</si>
  <si>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</si>
  <si>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</si>
  <si>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</si>
  <si>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</si>
  <si>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</si>
  <si>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</si>
  <si>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</si>
  <si>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</si>
  <si>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</si>
  <si>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</si>
  <si>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</si>
  <si>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</si>
  <si>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</si>
  <si>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</si>
  <si>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</si>
  <si>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</si>
  <si>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</si>
  <si>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</si>
  <si>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</si>
  <si>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</si>
  <si>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</si>
  <si>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</si>
  <si>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</si>
  <si>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</si>
  <si>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</si>
  <si>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</si>
  <si>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</si>
  <si>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</si>
  <si>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</si>
  <si>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</si>
  <si>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</si>
  <si>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</si>
  <si>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</si>
  <si>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</si>
  <si>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</si>
  <si>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</si>
  <si>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</si>
  <si>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</si>
  <si>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</si>
  <si>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</si>
  <si>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</si>
  <si>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</si>
  <si>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</si>
  <si>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</si>
  <si>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</si>
  <si>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</si>
  <si>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</si>
  <si>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</si>
  <si>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</si>
  <si>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</si>
  <si>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</si>
  <si>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</si>
  <si>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</si>
  <si>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</si>
  <si>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</si>
  <si>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</si>
  <si>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</si>
  <si>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</si>
  <si>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</si>
  <si>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</si>
  <si>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</si>
  <si>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</si>
  <si>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</si>
  <si>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</si>
  <si>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</si>
  <si>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</si>
  <si>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</si>
  <si>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</si>
  <si>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</si>
  <si>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</si>
  <si>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</si>
  <si>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</si>
  <si>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</si>
  <si>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</si>
  <si>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</si>
  <si>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</si>
  <si>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</si>
  <si>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</si>
  <si>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</si>
  <si>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</si>
  <si>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</si>
  <si>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</si>
  <si>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</si>
  <si>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</si>
  <si>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</si>
  <si>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</si>
  <si>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</si>
  <si>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</si>
  <si>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</si>
  <si>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</si>
  <si>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</si>
  <si>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</si>
  <si>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</si>
  <si>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</si>
  <si>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</si>
  <si>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</si>
  <si>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</si>
  <si>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</si>
  <si>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</si>
  <si>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</si>
  <si>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</si>
  <si>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</si>
  <si>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</si>
  <si>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</si>
  <si>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</si>
  <si>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</si>
  <si>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</si>
  <si>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</si>
  <si>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</si>
  <si>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</si>
  <si>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</si>
  <si>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</si>
  <si>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</si>
  <si>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</si>
  <si>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</si>
  <si>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</si>
  <si>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</si>
  <si>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</si>
  <si>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</si>
  <si>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</si>
  <si>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</si>
  <si>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</si>
  <si>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</si>
  <si>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</si>
  <si>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</si>
  <si>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</si>
  <si>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</si>
  <si>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</si>
  <si>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</si>
  <si>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</si>
  <si>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</si>
  <si>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</si>
  <si>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</si>
  <si>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</si>
  <si>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</si>
  <si>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</si>
  <si>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</si>
  <si>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</si>
  <si>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</si>
  <si>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</si>
  <si>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</si>
  <si>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</si>
  <si>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</si>
  <si>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</si>
  <si>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</si>
  <si>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</si>
  <si>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</si>
  <si>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</si>
  <si>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</si>
  <si>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</si>
  <si>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</si>
  <si>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</si>
  <si>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</si>
  <si>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</si>
  <si>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</si>
  <si>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</si>
  <si>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</si>
  <si>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</si>
  <si>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</si>
  <si>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</si>
  <si>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</si>
  <si>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</si>
  <si>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</si>
  <si>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</si>
  <si>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</si>
  <si>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</si>
  <si>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</si>
  <si>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</si>
  <si>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</si>
  <si>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</si>
  <si>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</si>
  <si>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</si>
  <si>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</si>
  <si>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</si>
  <si>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</si>
  <si>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</si>
  <si>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</si>
  <si>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</si>
  <si>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</si>
  <si>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</si>
  <si>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</si>
  <si>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</si>
  <si>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</si>
  <si>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</si>
  <si>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</si>
  <si>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</si>
  <si>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</si>
  <si>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</si>
  <si>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</si>
  <si>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</si>
  <si>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</si>
  <si>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</si>
  <si>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</si>
  <si>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</si>
  <si>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</si>
  <si>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</si>
  <si>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</si>
  <si>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</si>
  <si>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</si>
  <si>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</si>
  <si>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</si>
  <si>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</si>
  <si>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</si>
  <si>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</si>
  <si>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</si>
  <si>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</si>
  <si>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</si>
  <si>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</si>
  <si>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</si>
  <si>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</si>
  <si>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</si>
  <si>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</si>
  <si>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</si>
  <si>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</si>
  <si>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</si>
  <si>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</si>
  <si>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</si>
  <si>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</si>
  <si>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</si>
  <si>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</si>
  <si>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</si>
  <si>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</si>
  <si>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</si>
  <si>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</si>
  <si>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</si>
  <si>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</si>
  <si>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</si>
  <si>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</si>
  <si>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</si>
  <si>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</si>
  <si>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</si>
  <si>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</si>
  <si>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</si>
  <si>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</si>
  <si>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</si>
  <si>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</si>
  <si>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</si>
  <si>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</si>
  <si>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</si>
  <si>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</si>
  <si>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</si>
  <si>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</si>
  <si>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</si>
  <si>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</si>
  <si>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</si>
  <si>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</si>
  <si>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</si>
  <si>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</si>
  <si>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</si>
  <si>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</si>
  <si>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</si>
  <si>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</si>
  <si>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</si>
  <si>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</si>
  <si>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</si>
  <si>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</si>
  <si>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</si>
  <si>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</si>
  <si>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</si>
  <si>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</si>
  <si>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</si>
  <si>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</si>
  <si>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</si>
  <si>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</si>
  <si>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</si>
  <si>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</si>
  <si>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</si>
  <si>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</si>
  <si>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</si>
  <si>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</si>
  <si>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</si>
  <si>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</si>
  <si>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</si>
  <si>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</si>
  <si>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</si>
  <si>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</si>
  <si>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</si>
  <si>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</si>
  <si>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</si>
  <si>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</si>
  <si>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</si>
  <si>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</si>
  <si>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</si>
  <si>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</si>
  <si>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</si>
  <si>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</si>
  <si>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</si>
  <si>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</si>
  <si>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</si>
  <si>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</si>
  <si>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</si>
  <si>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</si>
  <si>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</si>
  <si>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</si>
  <si>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</si>
  <si>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</si>
  <si>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</si>
  <si>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</si>
  <si>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</si>
  <si>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</si>
  <si>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</si>
  <si>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</si>
  <si>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</si>
  <si>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</si>
  <si>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</si>
  <si>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</si>
  <si>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</si>
  <si>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</si>
  <si>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</si>
  <si>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</si>
  <si>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</si>
  <si>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</si>
  <si>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</si>
  <si>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</si>
  <si>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</si>
  <si>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</si>
  <si>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</si>
  <si>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</si>
  <si>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</si>
  <si>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</si>
  <si>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</si>
  <si>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</si>
  <si>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</si>
  <si>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</si>
  <si>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</si>
  <si>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</si>
  <si>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</si>
  <si>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</si>
  <si>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</si>
  <si>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</si>
  <si>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</si>
  <si>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</si>
  <si>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</si>
  <si>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</si>
  <si>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</si>
  <si>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</si>
  <si>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</si>
  <si>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</si>
  <si>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</si>
  <si>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</si>
  <si>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</si>
  <si>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</si>
  <si>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</si>
  <si>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</si>
  <si>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</si>
  <si>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</si>
  <si>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</si>
  <si>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</si>
  <si>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</si>
  <si>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</si>
  <si>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</si>
  <si>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</si>
  <si>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</si>
  <si>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</si>
  <si>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</si>
  <si>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</si>
  <si>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</si>
  <si>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</si>
  <si>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</si>
  <si>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</si>
  <si>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</si>
  <si>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</si>
  <si>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</si>
  <si>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</si>
  <si>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</si>
  <si>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</si>
  <si>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</si>
  <si>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</si>
  <si>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</si>
  <si>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</si>
  <si>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</si>
  <si>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</si>
  <si>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</si>
  <si>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</si>
  <si>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</si>
  <si>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</si>
  <si>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</si>
  <si>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</si>
  <si>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</si>
  <si>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</si>
  <si>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</si>
  <si>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</si>
  <si>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</si>
  <si>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</si>
  <si>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</si>
  <si>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</si>
  <si>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</si>
  <si>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</si>
  <si>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</si>
  <si>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</si>
  <si>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</si>
  <si>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</si>
  <si>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</si>
  <si>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</si>
  <si>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</si>
  <si>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</si>
  <si>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</si>
  <si>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</si>
  <si>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</si>
  <si>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</si>
  <si>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</si>
  <si>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</si>
  <si>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</si>
  <si>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</si>
  <si>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</si>
  <si>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</si>
  <si>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</si>
  <si>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</si>
  <si>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</si>
  <si>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</si>
  <si>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</si>
  <si>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</si>
  <si>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</si>
  <si>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</si>
  <si>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</si>
  <si>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</si>
  <si>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</si>
  <si>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</si>
  <si>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</si>
  <si>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</si>
  <si>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</si>
  <si>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</si>
  <si>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</si>
  <si>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</si>
  <si>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</si>
  <si>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</si>
  <si>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</si>
  <si>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</si>
  <si>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</si>
  <si>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</si>
  <si>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</si>
  <si>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</si>
  <si>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</si>
  <si>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</si>
  <si>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</si>
  <si>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</si>
  <si>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</si>
  <si>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</si>
  <si>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</si>
  <si>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</si>
  <si>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</si>
  <si>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</si>
  <si>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</si>
  <si>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</si>
  <si>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</si>
  <si>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</si>
  <si>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</si>
  <si>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</si>
  <si>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</si>
  <si>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</si>
  <si>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</si>
  <si>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</si>
  <si>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</si>
  <si>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</si>
  <si>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</si>
  <si>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</si>
  <si>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</si>
  <si>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</si>
  <si>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</si>
  <si>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</si>
  <si>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</si>
  <si>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</si>
  <si>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</si>
  <si>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</si>
  <si>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</si>
  <si>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</si>
  <si>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</si>
  <si>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</si>
  <si>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</si>
  <si>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</si>
  <si>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</si>
  <si>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</si>
  <si>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</si>
  <si>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</si>
  <si>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</si>
  <si>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</si>
  <si>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</si>
  <si>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</si>
  <si>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</si>
  <si>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</si>
  <si>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</si>
  <si>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</si>
  <si>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</si>
  <si>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</si>
  <si>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</si>
  <si>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</si>
  <si>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</si>
  <si>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</si>
  <si>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</si>
  <si>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</si>
  <si>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</si>
  <si>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</si>
  <si>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</si>
  <si>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</si>
  <si>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</si>
  <si>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</si>
  <si>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</si>
  <si>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</si>
  <si>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</si>
  <si>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</si>
  <si>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</si>
  <si>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</si>
  <si>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</si>
  <si>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</si>
  <si>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</si>
  <si>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</si>
  <si>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</si>
  <si>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</si>
  <si>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</si>
  <si>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</si>
  <si>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</si>
  <si>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</si>
  <si>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</si>
  <si>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</si>
  <si>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</si>
  <si>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</si>
  <si>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</si>
  <si>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</si>
  <si>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</si>
  <si>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</si>
  <si>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</si>
  <si>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</si>
  <si>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</si>
  <si>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</si>
  <si>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</si>
  <si>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</si>
  <si>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</si>
  <si>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</si>
  <si>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</si>
  <si>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</si>
  <si>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</si>
  <si>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</si>
  <si>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</si>
  <si>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</si>
  <si>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</si>
  <si>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</si>
  <si>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</si>
  <si>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</si>
  <si>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</si>
  <si>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</si>
  <si>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</si>
  <si>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</si>
  <si>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</si>
  <si>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</si>
  <si>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</si>
  <si>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</si>
  <si>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</si>
  <si>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</si>
  <si>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</si>
  <si>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</si>
  <si>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</si>
  <si>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</si>
  <si>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</si>
  <si>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</si>
  <si>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</si>
  <si>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</si>
  <si>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</si>
  <si>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</si>
  <si>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</si>
  <si>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</si>
  <si>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</si>
  <si>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</si>
  <si>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</si>
  <si>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</si>
  <si>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</si>
  <si>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</si>
  <si>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</si>
  <si>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</si>
  <si>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</si>
  <si>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</si>
  <si>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</si>
  <si>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</si>
  <si>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</si>
  <si>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</si>
  <si>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</si>
  <si>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</si>
  <si>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</si>
  <si>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</si>
  <si>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</si>
  <si>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</si>
  <si>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</si>
  <si>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</si>
  <si>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</si>
  <si>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</si>
  <si>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</si>
  <si>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</si>
  <si>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</si>
  <si>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</si>
  <si>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</si>
  <si>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</si>
  <si>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</si>
  <si>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</si>
  <si>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</si>
  <si>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</si>
  <si>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</si>
  <si>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</si>
  <si>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</si>
  <si>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</si>
  <si>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</si>
  <si>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</si>
  <si>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</si>
  <si>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</si>
  <si>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</si>
  <si>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</si>
  <si>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</si>
  <si>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</si>
  <si>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</si>
  <si>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</si>
  <si>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</si>
  <si>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</si>
  <si>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</si>
  <si>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</si>
  <si>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</si>
  <si>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</si>
  <si>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</si>
  <si>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</si>
  <si>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</si>
  <si>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</si>
  <si>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</si>
  <si>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</si>
  <si>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</si>
  <si>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</si>
  <si>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</si>
  <si>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</si>
  <si>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</si>
  <si>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</si>
  <si>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</si>
  <si>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</si>
  <si>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</si>
  <si>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</si>
  <si>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</si>
  <si>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</si>
  <si>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</si>
  <si>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</si>
  <si>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</si>
  <si>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</si>
  <si>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</si>
  <si>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</si>
  <si>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</si>
  <si>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</si>
  <si>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</si>
  <si>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</si>
  <si>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</si>
  <si>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</si>
  <si>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</si>
  <si>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</si>
  <si>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</si>
  <si>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</si>
  <si>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</si>
  <si>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</si>
  <si>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</si>
  <si>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</si>
  <si>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</si>
  <si>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</si>
  <si>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</si>
  <si>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</si>
  <si>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</si>
  <si>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</si>
  <si>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</si>
  <si>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</si>
  <si>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</si>
  <si>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</si>
  <si>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</si>
  <si>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</si>
  <si>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</si>
  <si>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</si>
  <si>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</si>
  <si>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</si>
  <si>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</si>
  <si>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</si>
  <si>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</si>
  <si>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</si>
  <si>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</si>
  <si>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</si>
  <si>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</si>
  <si>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</si>
  <si>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</si>
  <si>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</si>
  <si>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</si>
  <si>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</si>
  <si>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</si>
  <si>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</si>
  <si>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</si>
  <si>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</si>
  <si>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</si>
  <si>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</si>
  <si>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</si>
  <si>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</si>
  <si>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</si>
  <si>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</si>
  <si>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</si>
  <si>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</si>
  <si>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</si>
  <si>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</si>
  <si>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</si>
  <si>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</si>
  <si>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</si>
  <si>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</si>
  <si>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</si>
  <si>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</si>
  <si>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</si>
  <si>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</si>
  <si>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</si>
  <si>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</si>
  <si>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</si>
  <si>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</si>
  <si>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</si>
  <si>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</si>
  <si>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</si>
  <si>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</si>
  <si>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</si>
  <si>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</si>
  <si>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</si>
  <si>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</si>
  <si>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</si>
  <si>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</si>
  <si>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</si>
  <si>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</si>
  <si>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</si>
  <si>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</si>
  <si>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</si>
  <si>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</si>
  <si>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</si>
  <si>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</si>
  <si>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</si>
  <si>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</si>
  <si>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</si>
  <si>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</si>
  <si>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</si>
  <si>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</si>
  <si>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</si>
  <si>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</si>
  <si>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</si>
  <si>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</si>
  <si>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</si>
  <si>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</si>
  <si>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</si>
  <si>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</si>
  <si>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</si>
  <si>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</si>
  <si>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</si>
  <si>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</si>
  <si>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</si>
  <si>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</si>
  <si>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</si>
  <si>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</si>
  <si>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</si>
  <si>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</si>
  <si>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</si>
  <si>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</si>
  <si>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</si>
  <si>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</si>
  <si>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</si>
  <si>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</si>
  <si>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</si>
  <si>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</si>
  <si>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</si>
  <si>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</si>
  <si>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</si>
  <si>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</si>
  <si>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</si>
  <si>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</si>
  <si>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</si>
  <si>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</si>
  <si>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</si>
  <si>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</si>
  <si>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</si>
  <si>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</si>
  <si>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</si>
  <si>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</si>
  <si>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</si>
  <si>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</si>
  <si>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</si>
  <si>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</si>
  <si>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</si>
  <si>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</si>
  <si>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</si>
  <si>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</si>
  <si>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</si>
  <si>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</si>
  <si>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</si>
  <si>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</si>
  <si>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</si>
  <si>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</si>
  <si>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</si>
  <si>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</si>
  <si>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</si>
  <si>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</si>
  <si>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</si>
  <si>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</si>
  <si>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</si>
  <si>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</si>
  <si>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</si>
  <si>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</si>
  <si>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</si>
  <si>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</si>
  <si>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</si>
  <si>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</si>
  <si>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</si>
  <si>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</si>
  <si>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</si>
  <si>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</si>
  <si>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</si>
  <si>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</si>
  <si>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</si>
  <si>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</si>
  <si>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</si>
  <si>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</si>
  <si>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</si>
  <si>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</si>
  <si>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</si>
  <si>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</si>
  <si>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</si>
  <si>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</si>
  <si>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</si>
  <si>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</si>
  <si>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</si>
  <si>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</si>
  <si>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</si>
  <si>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</si>
  <si>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</si>
  <si>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</si>
  <si>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</si>
  <si>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</si>
  <si>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</si>
  <si>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</si>
  <si>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</si>
  <si>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</si>
  <si>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</si>
  <si>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</si>
  <si>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</si>
  <si>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</si>
  <si>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</si>
  <si>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</si>
  <si>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</si>
  <si>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</si>
  <si>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</si>
  <si>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</si>
  <si>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</si>
  <si>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</si>
  <si>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</si>
  <si>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</si>
  <si>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</si>
  <si>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</si>
  <si>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</si>
  <si>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</si>
  <si>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</si>
  <si>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</si>
  <si>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</si>
  <si>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</si>
  <si>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</si>
  <si>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</si>
  <si>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</si>
  <si>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</si>
  <si>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</si>
  <si>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</si>
  <si>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</si>
  <si>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</si>
  <si>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</si>
  <si>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</si>
  <si>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</si>
  <si>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</si>
  <si>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</si>
  <si>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</si>
  <si>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</si>
  <si>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</si>
  <si>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</si>
  <si>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</si>
  <si>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</si>
  <si>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</si>
  <si>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</si>
  <si>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</si>
  <si>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</si>
  <si>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</si>
  <si>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</si>
  <si>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</si>
  <si>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</si>
  <si>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</si>
  <si>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</si>
  <si>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</si>
  <si>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</si>
  <si>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</si>
  <si>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</si>
  <si>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</si>
  <si>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</si>
  <si>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</si>
  <si>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</si>
  <si>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</si>
  <si>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</si>
  <si>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</si>
  <si>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</si>
  <si>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</si>
  <si>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</si>
  <si>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</si>
  <si>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</si>
  <si>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</si>
  <si>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</si>
  <si>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</si>
  <si>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</si>
  <si>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</si>
  <si>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</si>
  <si>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</si>
  <si>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</si>
  <si>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</si>
  <si>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</si>
  <si>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</si>
  <si>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</si>
  <si>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</si>
  <si>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</si>
  <si>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</si>
  <si>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</si>
  <si>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</si>
  <si>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</si>
  <si>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</si>
  <si>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</si>
  <si>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</si>
  <si>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</si>
  <si>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</si>
  <si>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</si>
  <si>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</si>
  <si>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</si>
  <si>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</si>
  <si>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</si>
  <si>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</si>
  <si>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</si>
  <si>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</si>
  <si>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</si>
  <si>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</si>
  <si>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</si>
  <si>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</si>
  <si>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</si>
  <si>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</si>
  <si>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</si>
  <si>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</si>
  <si>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</si>
  <si>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</si>
  <si>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</si>
  <si>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</si>
  <si>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</si>
  <si>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</si>
  <si>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</si>
  <si>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</si>
  <si>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</si>
  <si>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</si>
  <si>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</si>
  <si>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</si>
  <si>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</si>
  <si>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</si>
  <si>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</si>
  <si>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</si>
  <si>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</si>
  <si>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</si>
  <si>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</si>
  <si>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</si>
  <si>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</si>
  <si>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</si>
  <si>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</si>
  <si>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</si>
  <si>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</si>
  <si>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</si>
  <si>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</si>
  <si>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</si>
  <si>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</si>
  <si>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</si>
  <si>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</si>
  <si>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</si>
  <si>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</si>
  <si>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</si>
  <si>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</si>
  <si>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</si>
  <si>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</si>
  <si>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</si>
  <si>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</si>
  <si>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</si>
  <si>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</si>
  <si>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</si>
  <si>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</si>
  <si>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</si>
  <si>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</si>
  <si>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</si>
  <si>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</si>
  <si>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</si>
  <si>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</si>
  <si>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</si>
  <si>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</si>
  <si>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</si>
  <si>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</si>
  <si>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</si>
  <si>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</si>
  <si>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</si>
  <si>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</si>
  <si>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</si>
  <si>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</si>
  <si>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</si>
  <si>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</si>
  <si>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</si>
  <si>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</si>
  <si>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</si>
  <si>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</si>
  <si>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</si>
  <si>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</si>
  <si>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</si>
  <si>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</si>
  <si>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</si>
  <si>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</si>
  <si>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</si>
  <si>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</si>
  <si>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</si>
  <si>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</si>
  <si>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</si>
  <si>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</si>
  <si>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</si>
  <si>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</si>
  <si>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</si>
  <si>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</si>
  <si>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</si>
  <si>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</si>
  <si>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</si>
  <si>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</si>
  <si>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</si>
  <si>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</si>
  <si>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</si>
  <si>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</si>
  <si>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</si>
  <si>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</si>
  <si>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</si>
  <si>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</si>
  <si>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</si>
  <si>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</si>
  <si>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</si>
  <si>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</si>
  <si>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</si>
  <si>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</si>
  <si>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</si>
  <si>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</si>
  <si>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</si>
  <si>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</si>
  <si>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</si>
  <si>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</si>
  <si>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</si>
  <si>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</si>
  <si>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</si>
  <si>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</si>
  <si>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</si>
  <si>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</si>
  <si>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</si>
  <si>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</si>
  <si>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</si>
  <si>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</si>
  <si>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</si>
  <si>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</si>
  <si>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</si>
  <si>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</si>
  <si>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</si>
  <si>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</si>
  <si>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</si>
  <si>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</si>
  <si>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</si>
  <si>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</si>
  <si>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</si>
  <si>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</si>
  <si>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</si>
  <si>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</si>
  <si>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</si>
  <si>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</si>
  <si>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</si>
  <si>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</si>
  <si>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</si>
  <si>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</si>
  <si>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</si>
  <si>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</si>
  <si>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</si>
  <si>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</si>
  <si>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</si>
  <si>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</si>
  <si>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</si>
  <si>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</si>
  <si>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</si>
  <si>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</si>
  <si>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</si>
  <si>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</si>
  <si>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</si>
  <si>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</si>
  <si>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</si>
  <si>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</si>
  <si>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</si>
  <si>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</si>
  <si>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</si>
  <si>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</si>
  <si>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</si>
  <si>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</si>
  <si>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</si>
  <si>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</si>
  <si>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</si>
  <si>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</si>
  <si>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</si>
  <si>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</si>
  <si>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</si>
  <si>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</si>
  <si>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</si>
  <si>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</si>
  <si>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</si>
  <si>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</si>
  <si>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</si>
  <si>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</si>
  <si>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</si>
  <si>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</si>
  <si>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</si>
  <si>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</si>
  <si>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</si>
  <si>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</si>
  <si>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</si>
  <si>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</si>
  <si>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</si>
  <si>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</si>
  <si>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</si>
  <si>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</si>
  <si>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</si>
  <si>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</si>
  <si>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</si>
  <si>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</si>
  <si>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</si>
  <si>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</si>
  <si>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</si>
  <si>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</si>
  <si>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</si>
  <si>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</si>
  <si>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</si>
  <si>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</si>
  <si>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</si>
  <si>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</si>
  <si>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</si>
  <si>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</si>
  <si>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</si>
  <si>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</si>
  <si>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</si>
  <si>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</si>
  <si>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</si>
  <si>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</si>
  <si>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</si>
  <si>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</si>
  <si>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</si>
  <si>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</si>
  <si>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</si>
  <si>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</si>
  <si>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</si>
  <si>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</si>
  <si>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</si>
  <si>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</si>
  <si>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</si>
  <si>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</si>
  <si>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</si>
  <si>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</si>
  <si>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</si>
  <si>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</si>
  <si>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</si>
  <si>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</si>
  <si>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</si>
  <si>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</si>
  <si>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</si>
  <si>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</si>
  <si>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</si>
  <si>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</si>
  <si>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</si>
  <si>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</si>
  <si>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</si>
  <si>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</si>
  <si>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</si>
  <si>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</si>
  <si>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</si>
  <si>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</si>
  <si>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</si>
  <si>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</si>
  <si>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</si>
  <si>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</si>
  <si>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</si>
  <si>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</si>
  <si>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</si>
  <si>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</si>
  <si>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</si>
  <si>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</si>
  <si>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</si>
  <si>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</si>
  <si>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</si>
  <si>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</si>
  <si>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</si>
  <si>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</si>
  <si>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</si>
  <si>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</si>
  <si>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</si>
  <si>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</si>
  <si>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</si>
  <si>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</si>
  <si>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</si>
  <si>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</si>
  <si>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</si>
  <si>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</si>
  <si>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</si>
  <si>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</si>
  <si>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</si>
  <si>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</si>
  <si>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</si>
  <si>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</si>
  <si>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</si>
  <si>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</si>
  <si>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</si>
  <si>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</si>
  <si>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</si>
  <si>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</si>
  <si>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</si>
  <si>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</si>
  <si>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</si>
  <si>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</si>
  <si>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</si>
  <si>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</si>
  <si>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</si>
  <si>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</si>
  <si>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</si>
  <si>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</si>
  <si>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</si>
  <si>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</si>
  <si>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</si>
  <si>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</si>
  <si>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</si>
  <si>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</si>
  <si>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</si>
  <si>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</si>
  <si>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</si>
  <si>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</si>
  <si>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</si>
  <si>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</si>
  <si>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</si>
  <si>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</si>
  <si>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</si>
  <si>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</si>
  <si>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</si>
  <si>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</si>
  <si>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</si>
  <si>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</si>
  <si>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</si>
  <si>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</si>
  <si>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</si>
  <si>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</si>
  <si>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</si>
  <si>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</si>
  <si>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</si>
  <si>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</si>
  <si>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</si>
  <si>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</si>
  <si>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</si>
  <si>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</si>
  <si>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</si>
  <si>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</si>
  <si>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</si>
  <si>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</si>
  <si>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</si>
  <si>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</si>
  <si>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</si>
  <si>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</si>
  <si>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</si>
  <si>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</si>
  <si>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</si>
  <si>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</si>
  <si>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</si>
  <si>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</si>
  <si>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</si>
  <si>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</si>
  <si>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</si>
  <si>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</si>
  <si>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</si>
  <si>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</si>
  <si>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</si>
  <si>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</si>
  <si>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</si>
  <si>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</si>
  <si>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</si>
  <si>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</si>
  <si>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</si>
  <si>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</si>
  <si>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</si>
  <si>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</si>
  <si>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</si>
  <si>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</si>
  <si>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</si>
  <si>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</si>
  <si>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</si>
  <si>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</si>
  <si>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</si>
  <si>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</si>
  <si>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</si>
  <si>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</si>
  <si>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</si>
  <si>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</si>
  <si>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</si>
  <si>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</si>
  <si>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</si>
  <si>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</si>
  <si>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</si>
  <si>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</si>
  <si>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</si>
  <si>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</si>
  <si>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</si>
  <si>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</si>
  <si>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</si>
  <si>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</si>
  <si>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</si>
  <si>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</si>
  <si>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</si>
  <si>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</si>
  <si>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</si>
  <si>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</si>
  <si>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</si>
  <si>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</si>
  <si>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</si>
  <si>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</si>
  <si>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</si>
  <si>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</si>
  <si>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</si>
  <si>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</si>
  <si>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</si>
  <si>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</si>
  <si>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</si>
  <si>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</si>
  <si>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</si>
  <si>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</si>
  <si>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</si>
  <si>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</si>
  <si>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</si>
  <si>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</si>
  <si>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</si>
  <si>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</si>
  <si>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</si>
  <si>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</si>
  <si>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</si>
  <si>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</si>
  <si>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</si>
  <si>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</si>
  <si>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</si>
  <si>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</si>
  <si>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</si>
  <si>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</si>
  <si>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</si>
  <si>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</si>
  <si>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</si>
  <si>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</si>
  <si>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</si>
  <si>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</si>
  <si>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</si>
  <si>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</si>
  <si>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</si>
  <si>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</si>
  <si>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</si>
  <si>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</si>
  <si>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</si>
  <si>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</si>
  <si>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</si>
  <si>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</si>
  <si>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</si>
  <si>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</si>
  <si>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</si>
  <si>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</si>
  <si>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</si>
  <si>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</si>
  <si>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</si>
  <si>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</si>
  <si>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</si>
  <si>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</si>
  <si>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</si>
  <si>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</si>
  <si>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</si>
  <si>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</si>
  <si>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</si>
  <si>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</si>
  <si>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</si>
  <si>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</si>
  <si>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</si>
  <si>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</si>
  <si>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</si>
  <si>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</si>
  <si>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</si>
  <si>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</si>
  <si>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</si>
  <si>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</si>
  <si>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</si>
  <si>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</si>
  <si>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</si>
  <si>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</si>
  <si>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</si>
  <si>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</si>
  <si>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</si>
  <si>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</si>
  <si>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</si>
  <si>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</si>
  <si>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</si>
  <si>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</si>
  <si>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</si>
  <si>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</si>
  <si>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</si>
  <si>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</si>
  <si>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</si>
  <si>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</si>
  <si>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</si>
  <si>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</si>
  <si>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</si>
  <si>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</si>
  <si>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</si>
  <si>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</si>
  <si>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</si>
  <si>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</si>
  <si>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</si>
  <si>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</si>
  <si>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</si>
  <si>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</si>
  <si>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</si>
  <si>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</si>
  <si>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</si>
  <si>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</si>
  <si>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</si>
  <si>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</si>
  <si>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</si>
  <si>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</si>
  <si>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</si>
  <si>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</si>
  <si>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</si>
  <si>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</si>
  <si>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</si>
  <si>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</si>
  <si>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</si>
  <si>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</si>
  <si>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</si>
  <si>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</si>
  <si>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</si>
  <si>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</si>
  <si>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</si>
  <si>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</si>
  <si>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</si>
  <si>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</si>
  <si>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</si>
  <si>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</si>
  <si>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</si>
  <si>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</si>
  <si>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</si>
  <si>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</si>
  <si>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</si>
  <si>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</si>
  <si>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</si>
  <si>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</si>
  <si>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</si>
  <si>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</si>
  <si>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</si>
  <si>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</si>
  <si>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</si>
  <si>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</si>
  <si>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</si>
  <si>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</si>
  <si>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</si>
  <si>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</si>
  <si>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</si>
  <si>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</si>
  <si>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</si>
  <si>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</si>
  <si>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</si>
  <si>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</si>
  <si>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</si>
  <si>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</si>
  <si>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</si>
  <si>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</si>
  <si>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</si>
  <si>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</si>
  <si>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</si>
  <si>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</si>
  <si>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</si>
  <si>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</si>
  <si>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</si>
  <si>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</si>
  <si>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</si>
  <si>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</si>
  <si>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</si>
  <si>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</si>
  <si>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</si>
  <si>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</si>
  <si>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</si>
  <si>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</si>
  <si>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</si>
  <si>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</si>
  <si>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</si>
  <si>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</si>
  <si>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</si>
  <si>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</si>
  <si>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</si>
  <si>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</si>
  <si>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</si>
  <si>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</si>
  <si>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</si>
  <si>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</si>
  <si>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</si>
  <si>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</si>
  <si>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</si>
  <si>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</si>
  <si>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</si>
  <si>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</si>
  <si>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</si>
  <si>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</si>
  <si>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</si>
  <si>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</si>
  <si>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</si>
  <si>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</si>
  <si>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</si>
  <si>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</si>
  <si>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</si>
  <si>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</si>
  <si>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</si>
  <si>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</si>
  <si>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</si>
  <si>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</si>
  <si>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</si>
  <si>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</si>
  <si>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</si>
  <si>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</si>
  <si>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</si>
  <si>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</si>
  <si>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</si>
  <si>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</si>
  <si>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</si>
  <si>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</si>
  <si>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</si>
  <si>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</si>
  <si>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</si>
  <si>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</si>
  <si>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</si>
  <si>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</si>
  <si>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</si>
  <si>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</si>
  <si>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</si>
  <si>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</si>
  <si>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</si>
  <si>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</si>
  <si>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</si>
  <si>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</si>
  <si>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</si>
  <si>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</si>
  <si>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</si>
  <si>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</si>
  <si>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</si>
  <si>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</si>
  <si>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</si>
  <si>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</si>
  <si>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</si>
  <si>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</si>
  <si>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</si>
  <si>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</si>
  <si>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</si>
  <si>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</si>
  <si>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</si>
  <si>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</si>
  <si>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</si>
  <si>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</si>
  <si>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</si>
  <si>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</si>
  <si>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</si>
  <si>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</si>
  <si>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</si>
  <si>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</si>
  <si>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</si>
  <si>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</si>
  <si>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</si>
  <si>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</si>
  <si>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</si>
  <si>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</si>
  <si>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</si>
  <si>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</si>
  <si>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</si>
  <si>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</si>
  <si>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</si>
  <si>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</si>
  <si>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</si>
  <si>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</si>
  <si>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</si>
  <si>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</si>
  <si>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</si>
  <si>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</si>
  <si>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</si>
  <si>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</si>
  <si>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</si>
  <si>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</si>
  <si>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</si>
  <si>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</si>
  <si>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</si>
  <si>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</si>
  <si>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</si>
  <si>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</si>
  <si>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</si>
  <si>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</si>
  <si>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</si>
  <si>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</si>
  <si>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</si>
  <si>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</si>
  <si>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</si>
  <si>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</si>
  <si>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</si>
  <si>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</si>
  <si>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</si>
  <si>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</si>
  <si>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</si>
  <si>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</si>
  <si>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</si>
  <si>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</si>
  <si>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</si>
  <si>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</si>
  <si>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</si>
  <si>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</si>
  <si>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</si>
  <si>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</si>
  <si>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</si>
  <si>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</si>
  <si>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</si>
  <si>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</si>
  <si>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</si>
  <si>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</si>
  <si>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</si>
  <si>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</si>
  <si>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</si>
  <si>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</si>
  <si>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</si>
  <si>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</si>
  <si>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</si>
  <si>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</si>
  <si>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</si>
  <si>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</si>
  <si>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</si>
  <si>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</si>
  <si>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</si>
  <si>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</si>
  <si>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</si>
  <si>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</si>
  <si>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</si>
  <si>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</si>
  <si>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</si>
  <si>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</si>
  <si>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</si>
  <si>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</si>
  <si>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</si>
  <si>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</si>
  <si>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</si>
  <si>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</si>
  <si>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</si>
  <si>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</si>
  <si>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</si>
  <si>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</si>
  <si>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</si>
  <si>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</si>
  <si>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</si>
  <si>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</si>
  <si>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</si>
  <si>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</si>
  <si>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</si>
  <si>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</si>
  <si>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</si>
  <si>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</si>
  <si>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</si>
  <si>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</si>
  <si>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</si>
  <si>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</si>
  <si>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</si>
  <si>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</si>
  <si>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</si>
  <si>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</si>
  <si>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</si>
  <si>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</si>
  <si>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</si>
  <si>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</si>
  <si>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</si>
  <si>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</si>
  <si>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</si>
  <si>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</si>
  <si>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</si>
  <si>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</si>
  <si>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</si>
  <si>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</si>
  <si>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</si>
  <si>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</si>
  <si>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</si>
  <si>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</si>
  <si>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</si>
  <si>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</si>
  <si>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</si>
  <si>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</si>
  <si>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</si>
  <si>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</si>
  <si>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</si>
  <si>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</si>
  <si>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</si>
  <si>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</si>
  <si>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</si>
  <si>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</si>
  <si>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</si>
  <si>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</si>
  <si>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</si>
  <si>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</si>
  <si>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</si>
  <si>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</si>
  <si>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</si>
  <si>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</si>
  <si>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</si>
  <si>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</si>
  <si>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</si>
  <si>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</si>
  <si>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</si>
  <si>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</si>
  <si>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</si>
  <si>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</si>
  <si>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</si>
  <si>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</si>
  <si>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</si>
  <si>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</si>
  <si>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</si>
  <si>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</si>
  <si>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</si>
  <si>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</si>
  <si>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</si>
  <si>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</si>
  <si>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</si>
  <si>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</si>
  <si>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</si>
  <si>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</si>
  <si>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</si>
  <si>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</si>
  <si>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</si>
  <si>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</si>
  <si>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</si>
  <si>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</si>
  <si>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</si>
  <si>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</si>
  <si>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</si>
  <si>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</si>
  <si>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</si>
  <si>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</si>
  <si>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</si>
  <si>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</si>
  <si>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</si>
  <si>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</si>
  <si>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</si>
  <si>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</si>
  <si>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</si>
  <si>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</si>
  <si>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</si>
  <si>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</si>
  <si>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</si>
  <si>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</si>
  <si>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</si>
  <si>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</si>
  <si>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</si>
  <si>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</si>
  <si>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</si>
  <si>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</si>
  <si>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</si>
  <si>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</si>
  <si>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</si>
  <si>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</si>
  <si>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</si>
  <si>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</si>
  <si>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</si>
  <si>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</si>
  <si>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</si>
  <si>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</si>
  <si>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</si>
  <si>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</si>
  <si>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</si>
  <si>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</si>
  <si>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</si>
  <si>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</si>
  <si>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</si>
  <si>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</si>
  <si>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</si>
  <si>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</si>
  <si>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</si>
  <si>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</si>
  <si>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</si>
  <si>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</si>
  <si>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</si>
  <si>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</si>
  <si>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</si>
  <si>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</si>
  <si>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</si>
  <si>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</si>
  <si>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</si>
  <si>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</si>
  <si>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</si>
  <si>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</si>
  <si>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</si>
  <si>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</si>
  <si>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</si>
  <si>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</si>
  <si>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</si>
  <si>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</si>
  <si>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</si>
  <si>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</si>
  <si>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</si>
  <si>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</si>
  <si>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</si>
  <si>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</si>
  <si>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</si>
  <si>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</si>
  <si>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</si>
  <si>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</si>
  <si>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</si>
  <si>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</si>
  <si>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</si>
  <si>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</si>
  <si>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</si>
  <si>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</si>
  <si>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</si>
  <si>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</si>
  <si>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</si>
  <si>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</si>
  <si>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</si>
  <si>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</si>
  <si>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</si>
  <si>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</si>
  <si>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</si>
  <si>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</si>
  <si>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</si>
  <si>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</si>
  <si>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</si>
  <si>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</si>
  <si>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</si>
  <si>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</si>
  <si>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</si>
  <si>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</si>
  <si>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</si>
  <si>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</si>
  <si>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</si>
  <si>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</si>
  <si>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</si>
  <si>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</si>
  <si>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</si>
  <si>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</si>
  <si>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</si>
  <si>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</si>
  <si>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</si>
  <si>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</si>
  <si>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</si>
  <si>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</si>
  <si>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</si>
  <si>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</si>
  <si>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</si>
  <si>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</si>
  <si>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</si>
  <si>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</si>
  <si>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</si>
  <si>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</si>
  <si>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</si>
  <si>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</si>
  <si>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</si>
  <si>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</si>
  <si>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</si>
  <si>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</si>
  <si>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</si>
  <si>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</si>
  <si>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</si>
  <si>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</si>
  <si>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</si>
  <si>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</si>
  <si>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</si>
  <si>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</si>
  <si>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</si>
  <si>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</si>
  <si>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</si>
  <si>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</si>
  <si>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</si>
  <si>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</si>
  <si>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</si>
  <si>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</si>
  <si>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</si>
  <si>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</si>
  <si>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</si>
  <si>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</si>
  <si>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</si>
  <si>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</si>
  <si>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</si>
  <si>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</si>
  <si>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</si>
  <si>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</si>
  <si>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</si>
  <si>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</si>
  <si>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</si>
  <si>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</si>
  <si>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</si>
  <si>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</si>
  <si>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</si>
  <si>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</si>
  <si>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</si>
  <si>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</si>
  <si>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</si>
  <si>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</si>
  <si>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</si>
  <si>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</si>
  <si>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</si>
  <si>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</si>
  <si>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</si>
  <si>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</si>
  <si>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</si>
  <si>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</si>
  <si>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</si>
  <si>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</si>
  <si>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</si>
  <si>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</si>
  <si>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</si>
  <si>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</si>
  <si>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</si>
  <si>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</si>
  <si>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</si>
  <si>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</si>
  <si>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</si>
  <si>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</si>
  <si>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</si>
  <si>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</si>
  <si>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</si>
  <si>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</si>
  <si>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</si>
  <si>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</si>
  <si>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</si>
  <si>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</si>
  <si>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</si>
  <si>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</si>
  <si>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</si>
  <si>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</si>
  <si>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</si>
  <si>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</si>
  <si>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</si>
  <si>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</si>
  <si>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</si>
  <si>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</si>
  <si>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</si>
  <si>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</si>
  <si>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</si>
  <si>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</si>
  <si>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</si>
  <si>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</si>
  <si>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</si>
  <si>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</si>
  <si>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</si>
  <si>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</si>
  <si>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</si>
  <si>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</si>
  <si>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</si>
  <si>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</si>
  <si>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</si>
  <si>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</si>
  <si>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</si>
  <si>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</si>
  <si>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</si>
  <si>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</si>
  <si>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</si>
  <si>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</si>
  <si>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</si>
  <si>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</si>
  <si>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</si>
  <si>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</si>
  <si>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</si>
  <si>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</si>
  <si>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</si>
  <si>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</si>
  <si>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</si>
  <si>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</si>
  <si>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</si>
  <si>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</si>
  <si>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</si>
  <si>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</si>
  <si>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</si>
  <si>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</si>
  <si>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</si>
  <si>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</si>
  <si>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</si>
  <si>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</si>
  <si>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</si>
  <si>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</si>
  <si>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</si>
  <si>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</si>
  <si>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</si>
  <si>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</si>
  <si>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</si>
  <si>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</si>
  <si>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</si>
  <si>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</si>
  <si>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</si>
  <si>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</si>
  <si>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</si>
  <si>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</si>
  <si>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</si>
  <si>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</si>
  <si>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</si>
  <si>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</si>
  <si>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</si>
  <si>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</si>
  <si>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</si>
  <si>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</si>
  <si>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</si>
  <si>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</si>
  <si>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</si>
  <si>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</si>
  <si>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</si>
  <si>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</si>
  <si>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</si>
  <si>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</si>
  <si>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</si>
  <si>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</si>
  <si>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</si>
  <si>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</si>
  <si>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</si>
  <si>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</si>
  <si>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</si>
  <si>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</si>
  <si>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</si>
  <si>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</si>
  <si>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</si>
  <si>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</si>
  <si>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</si>
  <si>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</si>
  <si>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</si>
  <si>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</si>
  <si>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</si>
  <si>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</si>
  <si>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</si>
  <si>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</si>
  <si>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</si>
  <si>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</si>
  <si>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</si>
  <si>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</si>
  <si>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</si>
  <si>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</si>
  <si>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</si>
  <si>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</si>
  <si>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</si>
  <si>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</si>
  <si>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</si>
  <si>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</si>
  <si>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</si>
  <si>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</si>
  <si>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</si>
  <si>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</si>
  <si>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</si>
  <si>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</si>
  <si>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</si>
  <si>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</si>
  <si>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</si>
  <si>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</si>
  <si>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</si>
  <si>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</si>
  <si>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</si>
  <si>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</si>
  <si>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</si>
  <si>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</si>
  <si>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</si>
  <si>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</si>
  <si>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</si>
  <si>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</si>
  <si>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</si>
  <si>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</si>
  <si>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</si>
  <si>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</si>
  <si>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</si>
  <si>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</si>
  <si>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</si>
  <si>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</si>
  <si>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</si>
  <si>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</si>
  <si>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</si>
  <si>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</si>
  <si>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</si>
  <si>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</si>
  <si>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</si>
  <si>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</si>
  <si>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</si>
  <si>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</si>
  <si>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</si>
  <si>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</si>
  <si>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</si>
  <si>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</si>
  <si>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</si>
  <si>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</si>
  <si>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</si>
  <si>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</si>
  <si>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</si>
  <si>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</si>
  <si>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</si>
  <si>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</si>
  <si>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</si>
  <si>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</si>
  <si>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</si>
  <si>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</si>
  <si>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</si>
  <si>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</si>
  <si>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</si>
  <si>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</si>
  <si>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</si>
  <si>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</si>
  <si>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</si>
  <si>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</si>
  <si>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</si>
  <si>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</si>
  <si>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</si>
  <si>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</si>
  <si>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</si>
  <si>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</si>
  <si>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</si>
  <si>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</si>
  <si>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</si>
  <si>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</si>
  <si>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</si>
  <si>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</si>
  <si>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</si>
  <si>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</si>
  <si>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</si>
  <si>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</si>
  <si>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</si>
  <si>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</si>
  <si>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</si>
  <si>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</si>
  <si>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</si>
  <si>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</si>
  <si>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</si>
  <si>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</si>
  <si>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</si>
  <si>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</si>
  <si>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</si>
  <si>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</si>
  <si>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</si>
  <si>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</si>
  <si>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</si>
  <si>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</si>
  <si>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</si>
  <si>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</si>
  <si>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</si>
  <si>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</si>
  <si>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</si>
  <si>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</si>
  <si>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</si>
  <si>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</si>
  <si>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</si>
  <si>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</si>
  <si>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</si>
  <si>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</si>
  <si>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</si>
  <si>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</si>
  <si>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</si>
  <si>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</si>
  <si>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</si>
  <si>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</si>
  <si>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</si>
  <si>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</si>
  <si>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</si>
  <si>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</si>
  <si>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</si>
  <si>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</si>
  <si>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</si>
  <si>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</si>
  <si>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</si>
  <si>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</si>
  <si>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</si>
  <si>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</si>
  <si>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</si>
  <si>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</si>
  <si>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</si>
  <si>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</si>
  <si>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</si>
  <si>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</si>
  <si>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</si>
  <si>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</si>
  <si>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</si>
  <si>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</si>
  <si>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</si>
  <si>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</si>
  <si>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</si>
  <si>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</si>
  <si>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</si>
  <si>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</si>
  <si>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</si>
  <si>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</si>
  <si>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</si>
  <si>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</si>
  <si>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</si>
  <si>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</si>
  <si>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</si>
  <si>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</si>
  <si>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</si>
  <si>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</si>
  <si>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</si>
  <si>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</si>
  <si>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</si>
  <si>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</si>
  <si>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</si>
  <si>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</si>
  <si>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</si>
  <si>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</si>
  <si>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</si>
  <si>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</si>
  <si>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</si>
  <si>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</si>
  <si>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</si>
  <si>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</si>
  <si>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</si>
  <si>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</si>
  <si>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</si>
  <si>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</si>
  <si>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</si>
  <si>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</si>
  <si>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</si>
  <si>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</si>
  <si>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</si>
  <si>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</si>
  <si>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</si>
  <si>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</si>
  <si>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</si>
  <si>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</si>
  <si>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</si>
  <si>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</si>
  <si>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</si>
  <si>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</si>
  <si>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</si>
  <si>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</si>
  <si>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</si>
  <si>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</si>
  <si>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</si>
  <si>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</si>
  <si>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</si>
  <si>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</si>
  <si>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</si>
  <si>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</si>
  <si>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</si>
  <si>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</si>
  <si>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</si>
  <si>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</si>
  <si>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</si>
  <si>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</si>
  <si>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</si>
  <si>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</si>
  <si>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</si>
  <si>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</si>
  <si>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</si>
  <si>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</si>
  <si>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</si>
  <si>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</si>
  <si>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</si>
  <si>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</si>
  <si>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</si>
  <si>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</si>
  <si>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</si>
  <si>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</si>
  <si>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</si>
  <si>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</si>
  <si>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</si>
  <si>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</si>
  <si>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</si>
  <si>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</si>
  <si>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</si>
  <si>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</si>
  <si>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</si>
  <si>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</si>
  <si>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</si>
  <si>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</si>
  <si>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</si>
  <si>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</si>
  <si>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</si>
  <si>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</si>
  <si>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</si>
  <si>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</si>
  <si>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</si>
  <si>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</si>
  <si>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</si>
  <si>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</si>
  <si>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</si>
  <si>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</si>
  <si>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</si>
  <si>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</si>
  <si>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</si>
  <si>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</si>
  <si>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</si>
  <si>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</si>
  <si>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</si>
  <si>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</si>
  <si>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</si>
  <si>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</si>
  <si>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</si>
  <si>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</si>
  <si>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</si>
  <si>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</si>
  <si>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</si>
  <si>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</si>
  <si>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</si>
  <si>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</si>
  <si>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</si>
  <si>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</si>
  <si>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</si>
  <si>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</si>
  <si>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</si>
  <si>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</si>
  <si>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</si>
  <si>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</si>
  <si>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</si>
  <si>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</si>
  <si>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</si>
  <si>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</si>
  <si>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</si>
  <si>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</si>
  <si>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</si>
  <si>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</si>
  <si>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</si>
  <si>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</si>
  <si>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</si>
  <si>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</si>
  <si>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</si>
  <si>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</si>
  <si>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</si>
  <si>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</si>
  <si>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</si>
  <si>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</si>
  <si>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</si>
  <si>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</si>
  <si>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</si>
  <si>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</si>
  <si>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</si>
  <si>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</si>
  <si>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</si>
  <si>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</si>
  <si>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</si>
  <si>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</si>
  <si>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</si>
  <si>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</si>
  <si>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</si>
  <si>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</si>
  <si>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</si>
  <si>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</si>
  <si>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</si>
  <si>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</si>
  <si>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</si>
  <si>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</si>
  <si>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</si>
  <si>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</si>
  <si>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</si>
  <si>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</si>
  <si>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</si>
  <si>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</si>
  <si>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</si>
  <si>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</si>
  <si>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</si>
  <si>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</si>
  <si>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</si>
  <si>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</si>
  <si>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</si>
  <si>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</si>
  <si>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</si>
  <si>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</si>
  <si>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</si>
  <si>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</si>
  <si>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</si>
  <si>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</si>
  <si>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</si>
  <si>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</si>
  <si>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</si>
  <si>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</si>
  <si>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</si>
  <si>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</si>
  <si>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</si>
  <si>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</si>
  <si>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</si>
  <si>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</si>
  <si>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</si>
  <si>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</si>
  <si>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</si>
  <si>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</si>
  <si>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</si>
  <si>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</si>
  <si>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</si>
  <si>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</si>
  <si>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</si>
  <si>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</si>
  <si>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</si>
  <si>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</si>
  <si>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</si>
  <si>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</si>
  <si>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</si>
  <si>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</si>
  <si>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</si>
  <si>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</si>
  <si>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</si>
  <si>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</si>
  <si>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</si>
  <si>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</si>
  <si>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</si>
  <si>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</si>
  <si>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</si>
  <si>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</si>
  <si>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</si>
  <si>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</si>
  <si>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</si>
  <si>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</si>
  <si>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</si>
  <si>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</si>
  <si>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</si>
  <si>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</si>
  <si>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</si>
  <si>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</si>
  <si>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</si>
  <si>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</si>
  <si>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</si>
  <si>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</si>
  <si>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</si>
  <si>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</si>
  <si>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</si>
  <si>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</si>
  <si>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</si>
  <si>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</si>
  <si>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</si>
  <si>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</si>
  <si>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</si>
  <si>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</si>
  <si>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</si>
  <si>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</si>
  <si>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</si>
  <si>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</si>
  <si>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</si>
  <si>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</si>
  <si>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</si>
  <si>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</si>
  <si>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</si>
  <si>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</si>
  <si>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</si>
  <si>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</si>
  <si>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</si>
  <si>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</si>
  <si>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</si>
  <si>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</si>
  <si>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</si>
  <si>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</si>
  <si>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</si>
  <si>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</si>
  <si>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</si>
  <si>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</si>
  <si>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</si>
  <si>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</si>
  <si>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</si>
  <si>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</si>
  <si>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</si>
  <si>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</si>
  <si>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</si>
  <si>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</si>
  <si>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</si>
  <si>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</si>
  <si>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</si>
  <si>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</si>
  <si>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</si>
  <si>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</si>
  <si>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</si>
  <si>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</si>
  <si>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</si>
  <si>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</si>
  <si>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</si>
  <si>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</si>
  <si>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</si>
  <si>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</si>
  <si>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</si>
  <si>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</si>
  <si>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</si>
  <si>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</si>
  <si>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</si>
  <si>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</si>
  <si>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</si>
  <si>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</si>
  <si>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</si>
  <si>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</si>
  <si>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</si>
  <si>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</si>
  <si>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</si>
  <si>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</si>
  <si>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</si>
  <si>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</si>
  <si>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</si>
  <si>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</si>
  <si>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</si>
  <si>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</si>
  <si>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</si>
  <si>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</si>
  <si>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</si>
  <si>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</si>
  <si>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</si>
  <si>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</si>
  <si>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</si>
  <si>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</si>
  <si>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</si>
  <si>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</si>
  <si>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</si>
  <si>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</si>
  <si>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</si>
  <si>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</si>
  <si>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</si>
  <si>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</si>
  <si>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</si>
  <si>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</si>
  <si>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</si>
  <si>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</si>
  <si>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</si>
  <si>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</si>
  <si>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</si>
  <si>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</si>
  <si>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</si>
  <si>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</si>
  <si>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</si>
  <si>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</si>
  <si>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</si>
  <si>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</si>
  <si>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</si>
  <si>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</si>
  <si>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</si>
  <si>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</si>
  <si>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</si>
  <si>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</si>
  <si>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</si>
  <si>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</si>
  <si>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</si>
  <si>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</si>
  <si>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</si>
  <si>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</si>
  <si>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</si>
  <si>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</si>
  <si>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</si>
  <si>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</si>
  <si>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</si>
  <si>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</si>
  <si>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</si>
  <si>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</si>
  <si>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</si>
  <si>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</si>
  <si>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</si>
  <si>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</si>
  <si>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</si>
  <si>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</si>
  <si>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</si>
  <si>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</si>
  <si>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</si>
  <si>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</si>
  <si>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</si>
  <si>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</si>
  <si>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</si>
  <si>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</si>
  <si>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</si>
  <si>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</si>
  <si>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</si>
  <si>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</si>
  <si>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</si>
  <si>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</si>
  <si>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</si>
  <si>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</si>
  <si>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</si>
  <si>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</si>
  <si>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</si>
  <si>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</si>
  <si>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</si>
  <si>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</si>
  <si>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</si>
  <si>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</si>
  <si>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</si>
  <si>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</si>
  <si>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</si>
  <si>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</si>
  <si>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</si>
  <si>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</si>
  <si>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</si>
  <si>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</si>
  <si>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</si>
  <si>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</si>
  <si>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</si>
  <si>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</si>
  <si>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</si>
  <si>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</si>
  <si>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</si>
  <si>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</si>
  <si>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</si>
  <si>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</si>
  <si>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</si>
  <si>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</si>
  <si>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</si>
  <si>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</si>
  <si>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</si>
  <si>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</si>
  <si>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</si>
  <si>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</si>
  <si>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</si>
  <si>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</si>
  <si>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</si>
  <si>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</si>
  <si>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</si>
  <si>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</si>
  <si>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</si>
  <si>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</si>
  <si>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</si>
  <si>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</si>
  <si>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</si>
  <si>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</si>
  <si>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</si>
  <si>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</si>
  <si>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</si>
  <si>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</si>
  <si>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</si>
  <si>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</si>
  <si>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</si>
  <si>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</si>
  <si>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</si>
  <si>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</si>
  <si>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</si>
  <si>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</si>
  <si>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</si>
  <si>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</si>
  <si>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</si>
  <si>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</si>
  <si>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</si>
  <si>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</si>
  <si>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</si>
  <si>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</si>
  <si>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</si>
  <si>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</si>
  <si>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</si>
  <si>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</si>
  <si>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</si>
  <si>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</si>
  <si>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</si>
  <si>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</si>
  <si>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</si>
  <si>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</si>
  <si>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</si>
  <si>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</si>
  <si>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</si>
  <si>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</si>
  <si>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</si>
  <si>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</si>
  <si>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</si>
  <si>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</si>
  <si>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</si>
  <si>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</si>
  <si>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</si>
  <si>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</si>
  <si>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</si>
  <si>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</si>
  <si>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</si>
  <si>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</si>
  <si>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</si>
  <si>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</si>
  <si>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</si>
  <si>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</si>
  <si>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</si>
  <si>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</si>
  <si>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</si>
  <si>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</si>
  <si>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</si>
  <si>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</si>
  <si>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</si>
  <si>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</si>
  <si>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</si>
  <si>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</si>
  <si>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</si>
  <si>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</si>
  <si>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</si>
  <si>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</si>
  <si>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</si>
  <si>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</si>
  <si>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</si>
  <si>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</si>
  <si>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</si>
  <si>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</si>
  <si>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</si>
  <si>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</si>
  <si>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</si>
  <si>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</si>
  <si>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</si>
  <si>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</si>
  <si>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</si>
  <si>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</si>
  <si>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</si>
  <si>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</si>
  <si>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</si>
  <si>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</si>
  <si>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</si>
  <si>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</si>
  <si>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</si>
  <si>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</si>
  <si>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</si>
  <si>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</si>
  <si>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</si>
  <si>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</si>
  <si>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</si>
  <si>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</si>
  <si>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</si>
  <si>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</si>
  <si>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</si>
  <si>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</si>
  <si>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</si>
  <si>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</si>
  <si>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</si>
  <si>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</si>
  <si>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</si>
  <si>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</si>
  <si>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</si>
  <si>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</si>
  <si>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</si>
  <si>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</si>
  <si>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</si>
  <si>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</si>
  <si>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</si>
  <si>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</si>
  <si>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</si>
  <si>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</si>
  <si>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</si>
  <si>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</si>
  <si>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</si>
  <si>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</si>
  <si>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</si>
  <si>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</si>
  <si>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</si>
  <si>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</si>
  <si>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</si>
  <si>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</si>
  <si>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</si>
  <si>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</si>
  <si>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</si>
  <si>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</si>
  <si>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</si>
  <si>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</si>
  <si>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</si>
  <si>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</si>
  <si>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</si>
  <si>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</si>
  <si>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</si>
  <si>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</si>
  <si>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</si>
  <si>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</si>
  <si>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</si>
  <si>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</si>
  <si>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</si>
  <si>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</si>
  <si>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</si>
  <si>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</si>
  <si>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</si>
  <si>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</si>
  <si>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</si>
  <si>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</si>
  <si>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</si>
  <si>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</si>
  <si>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</si>
  <si>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</si>
  <si>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</si>
  <si>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</si>
  <si>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</si>
  <si>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</si>
  <si>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</si>
  <si>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</si>
  <si>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</si>
  <si>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</si>
  <si>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</si>
  <si>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</si>
  <si>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</si>
  <si>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</si>
  <si>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</si>
  <si>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</si>
  <si>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</si>
  <si>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</si>
  <si>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</si>
  <si>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</si>
  <si>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</si>
  <si>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</si>
  <si>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</si>
  <si>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</si>
  <si>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</si>
  <si>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</si>
  <si>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</si>
  <si>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</si>
  <si>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</si>
  <si>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</si>
  <si>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</si>
  <si>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</si>
  <si>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</si>
  <si>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</si>
  <si>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</si>
  <si>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</si>
  <si>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</si>
  <si>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</si>
  <si>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</si>
  <si>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</si>
  <si>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</si>
  <si>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</si>
  <si>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</si>
  <si>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</si>
  <si>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</si>
  <si>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</si>
  <si>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</si>
  <si>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</si>
  <si>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</si>
  <si>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</si>
  <si>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</si>
  <si>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</si>
  <si>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</si>
  <si>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</si>
  <si>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</si>
  <si>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</si>
  <si>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</si>
  <si>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</si>
  <si>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</si>
  <si>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</si>
  <si>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</si>
  <si>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</si>
  <si>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</si>
  <si>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</si>
  <si>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</si>
  <si>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</si>
  <si>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</si>
  <si>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</si>
  <si>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</si>
  <si>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</si>
  <si>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</si>
  <si>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</si>
  <si>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</si>
  <si>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</si>
  <si>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</si>
  <si>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</si>
  <si>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</si>
  <si>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</si>
  <si>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</si>
  <si>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</si>
  <si>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</si>
  <si>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</si>
  <si>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</si>
  <si>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</si>
  <si>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</si>
  <si>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</si>
  <si>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</si>
  <si>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</si>
  <si>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</si>
  <si>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</si>
  <si>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</si>
  <si>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</si>
  <si>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</si>
  <si>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</si>
  <si>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</si>
  <si>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</si>
  <si>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</si>
  <si>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</si>
  <si>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</si>
  <si>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</si>
  <si>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</si>
  <si>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</si>
  <si>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</si>
  <si>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</si>
  <si>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</si>
  <si>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</si>
  <si>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</si>
  <si>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</si>
  <si>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</si>
  <si>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</si>
  <si>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</si>
  <si>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</si>
  <si>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</si>
  <si>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</si>
  <si>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</si>
  <si>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</si>
  <si>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</si>
  <si>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</si>
  <si>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</si>
  <si>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</si>
  <si>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</si>
  <si>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</si>
  <si>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</si>
  <si>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</si>
  <si>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</si>
  <si>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</si>
  <si>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</si>
  <si>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</si>
  <si>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</si>
  <si>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</si>
  <si>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</si>
  <si>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</si>
  <si>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</si>
  <si>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</si>
  <si>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</si>
  <si>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</si>
  <si>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</si>
  <si>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</si>
  <si>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</si>
  <si>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</si>
  <si>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</si>
  <si>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</si>
  <si>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</si>
  <si>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</si>
  <si>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</si>
  <si>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</si>
  <si>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</si>
  <si>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</si>
  <si>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</si>
  <si>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</si>
  <si>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</si>
  <si>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</si>
  <si>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</si>
  <si>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</si>
  <si>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</si>
  <si>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</si>
  <si>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</si>
  <si>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</si>
  <si>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</si>
  <si>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</si>
  <si>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</si>
  <si>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</si>
  <si>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</si>
  <si>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</si>
  <si>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</si>
  <si>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</si>
  <si>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</si>
  <si>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</si>
  <si>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</si>
  <si>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</si>
  <si>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</si>
  <si>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</si>
  <si>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</si>
  <si>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</si>
  <si>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</si>
  <si>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</si>
  <si>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</si>
  <si>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</si>
  <si>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</si>
  <si>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</si>
  <si>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</si>
  <si>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</si>
  <si>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</si>
  <si>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</si>
  <si>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</si>
  <si>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</si>
  <si>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</si>
  <si>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</si>
  <si>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</si>
  <si>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</si>
  <si>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</si>
  <si>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</si>
  <si>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</si>
  <si>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</si>
  <si>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</si>
  <si>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</si>
  <si>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</si>
  <si>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</si>
  <si>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</si>
  <si>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</si>
  <si>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</si>
  <si>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</si>
  <si>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</si>
  <si>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</si>
  <si>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</si>
  <si>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</si>
  <si>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</si>
  <si>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</si>
  <si>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</si>
  <si>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</si>
  <si>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</si>
  <si>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</si>
  <si>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</si>
  <si>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</si>
  <si>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</si>
  <si>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</si>
  <si>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</si>
  <si>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</si>
  <si>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</si>
  <si>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</si>
  <si>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</si>
  <si>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</si>
  <si>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</si>
  <si>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</si>
  <si>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</si>
  <si>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</si>
  <si>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</si>
  <si>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</si>
  <si>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</si>
  <si>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</si>
  <si>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</si>
  <si>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</si>
  <si>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</si>
  <si>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</si>
  <si>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</si>
  <si>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</si>
  <si>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</si>
  <si>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</si>
  <si>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</si>
  <si>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</si>
  <si>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</si>
  <si>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</si>
  <si>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</si>
  <si>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</si>
  <si>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</si>
  <si>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</si>
  <si>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</si>
  <si>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</si>
  <si>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</si>
  <si>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</si>
  <si>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</si>
  <si>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</si>
  <si>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</si>
  <si>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</si>
  <si>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</si>
  <si>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</si>
  <si>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</si>
  <si>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</si>
  <si>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</si>
  <si>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</si>
  <si>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</si>
  <si>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</si>
  <si>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</si>
  <si>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</si>
  <si>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</si>
  <si>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</si>
  <si>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</si>
  <si>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</si>
  <si>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</si>
  <si>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</si>
  <si>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</si>
  <si>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</si>
  <si>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</si>
  <si>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</si>
  <si>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</si>
  <si>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</si>
  <si>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</si>
  <si>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</si>
  <si>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</si>
  <si>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</si>
  <si>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</si>
  <si>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</si>
  <si>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</si>
  <si>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</si>
  <si>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</si>
  <si>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</si>
  <si>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</si>
  <si>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</si>
  <si>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</si>
  <si>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</si>
  <si>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</si>
  <si>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</si>
  <si>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</si>
  <si>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</si>
  <si>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</si>
  <si>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</si>
  <si>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</si>
  <si>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</si>
  <si>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</si>
  <si>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</si>
  <si>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</si>
  <si>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</si>
  <si>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</si>
  <si>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</si>
  <si>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</si>
  <si>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</si>
  <si>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</si>
  <si>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</si>
  <si>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</si>
  <si>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</si>
  <si>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</si>
  <si>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</si>
  <si>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</si>
  <si>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</si>
  <si>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</si>
  <si>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</si>
  <si>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</si>
  <si>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</si>
  <si>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</si>
  <si>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</si>
  <si>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</si>
  <si>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</si>
  <si>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</si>
  <si>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</si>
  <si>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</si>
  <si>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</si>
  <si>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</si>
  <si>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</si>
  <si>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</si>
  <si>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</si>
  <si>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</si>
  <si>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</si>
  <si>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</si>
  <si>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</si>
  <si>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</si>
  <si>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</si>
  <si>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</si>
  <si>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</si>
  <si>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</si>
  <si>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</si>
  <si>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</si>
  <si>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</si>
  <si>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</si>
  <si>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</si>
  <si>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</si>
  <si>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</si>
  <si>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</si>
  <si>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</si>
  <si>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</si>
  <si>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</si>
  <si>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</si>
  <si>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</si>
  <si>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</si>
  <si>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</si>
  <si>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</si>
  <si>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</si>
  <si>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</si>
  <si>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</si>
  <si>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</si>
  <si>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</si>
  <si>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</si>
  <si>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</si>
  <si>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</si>
  <si>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</si>
  <si>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</si>
  <si>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</si>
  <si>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</si>
  <si>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</si>
  <si>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</si>
  <si>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</si>
  <si>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</si>
  <si>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</si>
  <si>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</si>
  <si>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</si>
  <si>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</si>
  <si>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</si>
  <si>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</si>
  <si>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</si>
  <si>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</si>
  <si>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</si>
  <si>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</si>
  <si>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</si>
  <si>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</si>
  <si>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</si>
  <si>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</si>
  <si>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</si>
  <si>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</si>
  <si>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</si>
  <si>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</si>
  <si>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</si>
  <si>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</si>
  <si>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</si>
  <si>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</si>
  <si>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</si>
  <si>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</si>
  <si>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</si>
  <si>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</si>
  <si>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</si>
  <si>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</si>
  <si>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</si>
  <si>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</si>
  <si>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</si>
  <si>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</si>
  <si>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</si>
  <si>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</si>
  <si>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</si>
  <si>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</si>
  <si>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</si>
  <si>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</si>
  <si>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</si>
  <si>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</si>
  <si>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</si>
  <si>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</si>
  <si>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</si>
  <si>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</si>
  <si>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</si>
  <si>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</si>
  <si>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</si>
  <si>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</si>
  <si>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</si>
  <si>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</si>
  <si>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</si>
  <si>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</si>
  <si>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</si>
  <si>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</si>
  <si>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</si>
  <si>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</si>
  <si>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</si>
  <si>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</si>
  <si>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</si>
  <si>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</si>
  <si>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</si>
  <si>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</si>
  <si>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</si>
  <si>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</si>
  <si>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</si>
  <si>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</si>
  <si>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</si>
  <si>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</si>
  <si>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</si>
  <si>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</si>
  <si>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</si>
  <si>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</si>
  <si>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</si>
  <si>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</si>
  <si>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</si>
  <si>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</si>
  <si>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</si>
  <si>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</si>
  <si>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</si>
  <si>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</si>
  <si>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</si>
  <si>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</si>
  <si>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</si>
  <si>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</si>
  <si>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</si>
  <si>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</si>
  <si>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</si>
  <si>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</si>
  <si>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</si>
  <si>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</si>
  <si>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</si>
  <si>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</si>
  <si>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</si>
  <si>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</si>
  <si>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</si>
  <si>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</si>
  <si>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</si>
  <si>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</si>
  <si>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</si>
  <si>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</si>
  <si>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</si>
  <si>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</si>
  <si>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</si>
  <si>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</si>
  <si>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</si>
  <si>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</si>
  <si>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</si>
  <si>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</si>
  <si>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</si>
  <si>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</si>
  <si>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</si>
  <si>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</si>
  <si>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</si>
  <si>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</si>
  <si>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</si>
  <si>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</si>
  <si>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</si>
  <si>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</si>
  <si>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</si>
  <si>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</si>
  <si>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</si>
  <si>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</si>
  <si>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</si>
  <si>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</si>
  <si>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</si>
  <si>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</si>
  <si>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</si>
  <si>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</si>
  <si>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</si>
  <si>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</si>
  <si>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</si>
  <si>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</si>
  <si>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</si>
  <si>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</si>
  <si>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</si>
  <si>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</si>
  <si>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</si>
  <si>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</si>
  <si>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</si>
  <si>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</si>
  <si>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</si>
  <si>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</si>
  <si>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</si>
  <si>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</si>
  <si>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</si>
  <si>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</si>
  <si>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</si>
  <si>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</si>
  <si>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</si>
  <si>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</si>
  <si>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</si>
  <si>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</si>
  <si>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</si>
  <si>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</si>
  <si>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</si>
  <si>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</si>
  <si>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</si>
  <si>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</si>
  <si>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</si>
  <si>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</si>
  <si>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</si>
  <si>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</si>
  <si>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</si>
  <si>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</si>
  <si>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</si>
  <si>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</si>
  <si>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</si>
  <si>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</si>
  <si>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</si>
  <si>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</si>
  <si>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</si>
  <si>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</si>
  <si>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</si>
  <si>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</si>
  <si>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</si>
  <si>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</si>
  <si>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</si>
  <si>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</si>
  <si>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</si>
  <si>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</si>
  <si>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</si>
  <si>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</si>
  <si>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</si>
  <si>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</si>
  <si>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</si>
  <si>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</si>
  <si>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</si>
  <si>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</si>
  <si>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</si>
  <si>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</si>
  <si>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</si>
  <si>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</si>
  <si>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</si>
  <si>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</si>
  <si>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</si>
  <si>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</si>
  <si>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</si>
  <si>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</si>
  <si>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</si>
  <si>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</si>
  <si>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</si>
  <si>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</si>
  <si>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</si>
  <si>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</si>
  <si>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</si>
  <si>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</si>
  <si>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</si>
  <si>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</si>
  <si>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</si>
  <si>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</si>
  <si>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</si>
  <si>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</si>
  <si>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</si>
  <si>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</si>
  <si>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</si>
  <si>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</si>
  <si>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</si>
  <si>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</si>
  <si>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</si>
  <si>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</si>
  <si>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</si>
  <si>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</si>
  <si>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</si>
  <si>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</si>
  <si>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</si>
  <si>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</si>
  <si>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</si>
  <si>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</si>
  <si>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</si>
  <si>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</si>
  <si>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</si>
  <si>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</si>
  <si>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</si>
  <si>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</si>
  <si>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</si>
  <si>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</si>
  <si>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</si>
  <si>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</si>
  <si>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</si>
  <si>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</si>
  <si>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</si>
  <si>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</si>
  <si>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</si>
  <si>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</si>
  <si>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</si>
  <si>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</si>
  <si>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</si>
  <si>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</si>
  <si>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</si>
  <si>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</si>
  <si>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</si>
  <si>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</si>
  <si>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</si>
  <si>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</si>
  <si>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</si>
  <si>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</si>
  <si>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</si>
  <si>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</si>
  <si>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</si>
  <si>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</si>
  <si>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</si>
  <si>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</si>
  <si>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</si>
  <si>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</si>
  <si>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</si>
  <si>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</si>
  <si>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</si>
  <si>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</si>
  <si>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</si>
  <si>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</si>
  <si>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</si>
  <si>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</si>
  <si>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</si>
  <si>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</si>
  <si>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</si>
  <si>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</si>
  <si>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</si>
  <si>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</si>
  <si>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</si>
  <si>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</si>
  <si>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</si>
  <si>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</si>
  <si>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</si>
  <si>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</si>
  <si>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</si>
  <si>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</si>
  <si>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</si>
  <si>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</si>
  <si>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</si>
  <si>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</si>
  <si>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</si>
  <si>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</si>
  <si>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</si>
  <si>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</si>
  <si>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</si>
  <si>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</si>
  <si>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</si>
  <si>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</si>
  <si>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</si>
  <si>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</si>
  <si>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</si>
  <si>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</si>
  <si>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</si>
  <si>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</si>
  <si>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</si>
  <si>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</si>
  <si>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</si>
  <si>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</si>
  <si>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</si>
  <si>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</si>
  <si>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</si>
  <si>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</si>
  <si>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</si>
  <si>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</si>
  <si>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</si>
  <si>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</si>
  <si>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</si>
  <si>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</si>
  <si>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</si>
  <si>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</si>
  <si>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</si>
  <si>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</si>
  <si>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</si>
  <si>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</si>
  <si>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</si>
  <si>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</si>
  <si>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</si>
  <si>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</si>
  <si>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</si>
  <si>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</si>
  <si>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</si>
  <si>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</si>
  <si>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</si>
  <si>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</si>
  <si>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</si>
  <si>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</si>
  <si>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</si>
  <si>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</si>
  <si>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</si>
  <si>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</si>
  <si>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</si>
  <si>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</si>
  <si>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</si>
  <si>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</si>
  <si>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</si>
  <si>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</si>
  <si>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</si>
  <si>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</si>
  <si>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</si>
  <si>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</si>
  <si>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</si>
  <si>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</si>
  <si>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</si>
  <si>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</si>
  <si>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</si>
  <si>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</si>
  <si>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</si>
  <si>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</si>
  <si>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</si>
  <si>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</si>
  <si>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</si>
  <si>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</si>
  <si>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</si>
  <si>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</si>
  <si>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</si>
  <si>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</si>
  <si>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</si>
  <si>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</si>
  <si>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</si>
  <si>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</si>
  <si>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</si>
  <si>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</si>
  <si>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</si>
  <si>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</si>
  <si>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</si>
  <si>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</si>
  <si>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</si>
  <si>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</si>
  <si>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</si>
  <si>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</si>
  <si>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</si>
  <si>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</si>
  <si>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</si>
  <si>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</si>
  <si>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</si>
  <si>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</si>
  <si>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</si>
  <si>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</si>
  <si>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</si>
  <si>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</si>
  <si>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</si>
  <si>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</si>
  <si>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</si>
  <si>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</si>
  <si>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</si>
  <si>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</si>
  <si>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</si>
  <si>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</si>
  <si>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</si>
  <si>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</si>
  <si>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</si>
  <si>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</si>
  <si>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</si>
  <si>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</si>
  <si>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</si>
  <si>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</si>
  <si>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</si>
  <si>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</si>
  <si>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</si>
  <si>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</si>
  <si>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</si>
  <si>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</si>
  <si>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</si>
  <si>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</si>
  <si>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</si>
  <si>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</si>
  <si>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</si>
  <si>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</si>
  <si>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</si>
  <si>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</si>
  <si>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</si>
  <si>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</si>
  <si>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</si>
  <si>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</si>
  <si>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</si>
  <si>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</si>
  <si>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</si>
  <si>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</si>
  <si>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</si>
  <si>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</si>
  <si>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</si>
  <si>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</si>
  <si>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</si>
  <si>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</si>
  <si>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</si>
  <si>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</si>
  <si>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</si>
  <si>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</si>
  <si>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</si>
  <si>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</si>
  <si>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</si>
  <si>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</si>
  <si>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</si>
  <si>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</si>
  <si>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</si>
  <si>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</si>
  <si>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</si>
  <si>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</si>
  <si>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</si>
  <si>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</si>
  <si>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</si>
  <si>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</si>
  <si>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</si>
  <si>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</si>
  <si>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</si>
  <si>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</si>
  <si>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</si>
  <si>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</si>
  <si>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</si>
  <si>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</si>
  <si>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</si>
  <si>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</si>
  <si>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</si>
  <si>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</si>
  <si>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</si>
  <si>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</si>
  <si>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</si>
  <si>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</si>
  <si>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</si>
  <si>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</si>
  <si>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</si>
  <si>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</si>
  <si>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</si>
  <si>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</si>
  <si>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</si>
  <si>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</si>
  <si>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</si>
  <si>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</si>
  <si>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</si>
  <si>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</si>
  <si>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</si>
  <si>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</si>
  <si>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</si>
  <si>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</si>
  <si>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</si>
  <si>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</si>
  <si>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</si>
  <si>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</si>
  <si>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</si>
  <si>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</si>
  <si>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</si>
  <si>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</si>
  <si>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</si>
  <si>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</si>
  <si>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</si>
  <si>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</si>
  <si>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</si>
  <si>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</si>
  <si>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</si>
  <si>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</si>
  <si>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</si>
  <si>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</si>
  <si>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</si>
  <si>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</si>
  <si>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</si>
  <si>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</si>
  <si>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</si>
  <si>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</si>
  <si>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</si>
  <si>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</si>
  <si>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</si>
  <si>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</si>
  <si>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</si>
  <si>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</si>
  <si>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</si>
  <si>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</si>
  <si>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</si>
  <si>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</si>
  <si>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</si>
  <si>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</si>
  <si>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</si>
  <si>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</si>
  <si>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</si>
  <si>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</si>
  <si>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</si>
  <si>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</si>
  <si>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</si>
  <si>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</si>
  <si>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</si>
  <si>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</si>
  <si>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</si>
  <si>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</si>
  <si>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</si>
  <si>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</si>
  <si>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</si>
  <si>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</si>
  <si>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</si>
  <si>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</si>
  <si>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</si>
  <si>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</si>
  <si>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</si>
  <si>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</si>
  <si>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</si>
  <si>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</si>
  <si>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</si>
  <si>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</si>
  <si>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</si>
  <si>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</si>
  <si>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</si>
  <si>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</si>
  <si>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</si>
  <si>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</si>
  <si>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</si>
  <si>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</si>
  <si>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</si>
  <si>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</si>
  <si>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</si>
  <si>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</si>
  <si>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</si>
  <si>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</si>
  <si>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</si>
  <si>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</si>
  <si>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</si>
  <si>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</si>
  <si>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</si>
  <si>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</si>
  <si>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</si>
  <si>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</si>
  <si>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</si>
  <si>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</si>
  <si>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</si>
  <si>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</si>
  <si>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</si>
  <si>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</si>
  <si>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</si>
  <si>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</si>
  <si>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</si>
  <si>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</si>
  <si>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</si>
  <si>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</si>
  <si>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</si>
  <si>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</si>
  <si>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</si>
  <si>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</si>
  <si>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</si>
  <si>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</si>
  <si>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</si>
  <si>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</si>
  <si>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</si>
  <si>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</si>
  <si>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</si>
  <si>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</si>
  <si>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</si>
  <si>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</si>
  <si>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</si>
  <si>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</si>
  <si>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</si>
  <si>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</si>
  <si>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</si>
  <si>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</si>
  <si>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</si>
  <si>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</si>
  <si>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</si>
  <si>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</si>
  <si>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</si>
  <si>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</si>
  <si>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</si>
  <si>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</si>
  <si>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</si>
  <si>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</si>
  <si>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</si>
  <si>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</si>
  <si>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</si>
  <si>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</si>
  <si>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</si>
  <si>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</si>
  <si>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</si>
  <si>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</si>
  <si>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</si>
  <si>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</si>
  <si>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</si>
  <si>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</si>
  <si>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</si>
  <si>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</si>
  <si>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</si>
  <si>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</si>
  <si>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</si>
  <si>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</si>
  <si>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</si>
  <si>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</si>
  <si>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</si>
  <si>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</si>
  <si>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</si>
  <si>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</si>
  <si>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</si>
  <si>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</si>
  <si>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</si>
  <si>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</si>
  <si>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</si>
  <si>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</si>
  <si>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</si>
  <si>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</si>
  <si>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</si>
  <si>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</si>
  <si>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</si>
  <si>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</si>
  <si>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</si>
  <si>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</si>
  <si>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</si>
  <si>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</si>
  <si>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</si>
  <si>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</si>
  <si>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</si>
  <si>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</si>
  <si>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</si>
  <si>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</si>
  <si>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</si>
  <si>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</si>
  <si>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</si>
  <si>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</si>
  <si>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</si>
  <si>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</si>
  <si>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</si>
  <si>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</si>
  <si>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</si>
  <si>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</si>
  <si>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</si>
  <si>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</si>
  <si>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</si>
  <si>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</si>
  <si>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</si>
  <si>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</si>
  <si>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</si>
  <si>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</si>
  <si>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</si>
  <si>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</si>
  <si>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</si>
  <si>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</si>
  <si>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</si>
  <si>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</si>
  <si>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</si>
  <si>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</si>
  <si>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</si>
  <si>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</si>
  <si>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</si>
  <si>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</si>
  <si>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</si>
  <si>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</si>
  <si>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</si>
  <si>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</si>
  <si>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</si>
  <si>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</si>
  <si>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</si>
  <si>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</si>
  <si>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</si>
  <si>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</si>
  <si>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</si>
  <si>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</si>
  <si>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</si>
  <si>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</si>
  <si>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</si>
  <si>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</si>
  <si>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</si>
  <si>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</si>
  <si>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</si>
  <si>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</si>
  <si>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</si>
  <si>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</si>
  <si>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</si>
  <si>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</si>
  <si>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</si>
  <si>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</si>
  <si>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</si>
  <si>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</si>
  <si>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</si>
  <si>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</si>
  <si>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</si>
  <si>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</si>
  <si>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</si>
  <si>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</si>
  <si>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</si>
  <si>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</si>
  <si>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</si>
  <si>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</si>
  <si>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</si>
  <si>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</si>
  <si>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</si>
  <si>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</si>
  <si>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</si>
  <si>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</si>
  <si>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</si>
  <si>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</si>
  <si>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</si>
  <si>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</si>
  <si>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</si>
  <si>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</si>
  <si>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</si>
  <si>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</si>
  <si>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</si>
  <si>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</si>
  <si>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</si>
  <si>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</si>
  <si>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</si>
  <si>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</si>
  <si>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</si>
  <si>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</si>
  <si>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</si>
  <si>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</si>
  <si>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</si>
  <si>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</si>
  <si>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</si>
  <si>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</si>
  <si>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</si>
  <si>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</si>
  <si>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</si>
  <si>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</si>
  <si>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</si>
  <si>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</si>
  <si>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</si>
  <si>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</si>
  <si>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</si>
  <si>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</si>
  <si>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</si>
  <si>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</si>
  <si>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</si>
  <si>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</si>
  <si>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</si>
  <si>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</si>
  <si>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</si>
  <si>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</si>
  <si>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</si>
  <si>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</si>
  <si>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</si>
  <si>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</si>
  <si>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</si>
  <si>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</si>
  <si>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</si>
  <si>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</si>
  <si>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</si>
  <si>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</si>
  <si>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</si>
  <si>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</si>
  <si>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</si>
  <si>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</si>
  <si>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</si>
  <si>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</si>
  <si>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</si>
  <si>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</si>
  <si>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</si>
  <si>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</si>
  <si>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</si>
  <si>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</si>
  <si>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</si>
  <si>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</si>
  <si>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</si>
  <si>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</si>
  <si>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</si>
  <si>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</si>
  <si>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</si>
  <si>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</si>
  <si>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</si>
  <si>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</si>
  <si>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</si>
  <si>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</si>
  <si>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</si>
  <si>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</si>
  <si>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</si>
  <si>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</si>
  <si>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</si>
  <si>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</si>
  <si>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</si>
  <si>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</si>
  <si>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</si>
  <si>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</si>
  <si>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</si>
  <si>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</si>
  <si>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</si>
  <si>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</si>
  <si>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</si>
  <si>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</si>
  <si>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</si>
  <si>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</si>
  <si>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</si>
  <si>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</si>
  <si>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</si>
  <si>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</si>
  <si>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</si>
  <si>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</si>
  <si>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</si>
  <si>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</si>
  <si>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</si>
  <si>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</si>
  <si>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</si>
  <si>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</si>
  <si>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</si>
  <si>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</si>
  <si>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</si>
  <si>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</si>
  <si>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</si>
  <si>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</si>
  <si>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</si>
  <si>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</si>
  <si>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</si>
  <si>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</si>
  <si>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</si>
  <si>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</si>
  <si>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</si>
  <si>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</si>
  <si>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</si>
  <si>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</si>
  <si>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</si>
  <si>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</si>
  <si>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</si>
  <si>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</si>
  <si>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</si>
  <si>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</si>
  <si>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</si>
  <si>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</si>
  <si>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</si>
  <si>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</si>
  <si>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</si>
  <si>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</si>
  <si>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</si>
  <si>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</si>
  <si>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</si>
  <si>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</si>
  <si>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</si>
  <si>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</si>
  <si>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</si>
  <si>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</si>
  <si>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</si>
  <si>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</si>
  <si>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</si>
  <si>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</si>
  <si>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</si>
  <si>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</si>
  <si>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</si>
  <si>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</si>
  <si>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</si>
  <si>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</si>
  <si>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</si>
  <si>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</si>
  <si>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</si>
  <si>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</si>
  <si>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</si>
  <si>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</si>
  <si>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</si>
  <si>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</si>
  <si>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</si>
  <si>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</si>
  <si>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</si>
  <si>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</si>
  <si>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</si>
  <si>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</si>
  <si>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</si>
  <si>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</si>
  <si>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</si>
  <si>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</si>
  <si>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</si>
  <si>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</si>
  <si>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</si>
  <si>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</si>
  <si>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</si>
  <si>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</si>
  <si>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</si>
  <si>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</si>
  <si>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</si>
  <si>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</si>
  <si>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</si>
  <si>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</si>
  <si>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</si>
  <si>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</si>
  <si>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</si>
  <si>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</si>
  <si>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</si>
  <si>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</si>
  <si>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</si>
  <si>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</si>
  <si>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</si>
  <si>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</si>
  <si>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</si>
  <si>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</si>
  <si>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</si>
  <si>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</si>
  <si>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</si>
  <si>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</si>
  <si>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</si>
  <si>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</si>
  <si>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</si>
  <si>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</si>
  <si>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</si>
  <si>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</si>
  <si>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</si>
  <si>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</si>
  <si>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</si>
  <si>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</si>
  <si>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</si>
  <si>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</si>
  <si>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</si>
  <si>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</si>
  <si>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</si>
  <si>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</si>
  <si>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</si>
  <si>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</si>
  <si>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</si>
  <si>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</si>
  <si>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</si>
  <si>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</si>
  <si>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</si>
  <si>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</si>
  <si>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</si>
  <si>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</si>
  <si>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</si>
  <si>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</si>
  <si>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</si>
  <si>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</si>
  <si>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</si>
  <si>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</si>
  <si>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</si>
  <si>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</si>
  <si>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</si>
  <si>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</si>
  <si>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</si>
  <si>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</si>
  <si>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</si>
  <si>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</si>
  <si>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</si>
  <si>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</si>
  <si>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</si>
  <si>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</si>
  <si>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</si>
  <si>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</si>
  <si>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</si>
  <si>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</si>
  <si>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</si>
  <si>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</si>
  <si>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</si>
  <si>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</si>
  <si>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</si>
  <si>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</si>
  <si>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</si>
  <si>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</si>
  <si>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</si>
  <si>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</si>
  <si>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</si>
  <si>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</si>
  <si>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</si>
  <si>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</si>
  <si>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</si>
  <si>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</si>
  <si>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</si>
  <si>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</si>
  <si>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</si>
  <si>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</si>
  <si>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</si>
  <si>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</si>
  <si>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</si>
  <si>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</si>
  <si>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</si>
  <si>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</si>
  <si>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</si>
  <si>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</si>
  <si>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</si>
  <si>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</si>
  <si>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</si>
  <si>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</si>
  <si>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</si>
  <si>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</si>
  <si>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</si>
  <si>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</si>
  <si>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</si>
  <si>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</si>
  <si>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</si>
  <si>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</si>
  <si>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</si>
  <si>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</si>
  <si>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</si>
  <si>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</si>
  <si>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</si>
  <si>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</si>
  <si>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</si>
  <si>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</si>
  <si>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</si>
  <si>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</si>
  <si>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</si>
  <si>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</si>
  <si>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</si>
  <si>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</si>
  <si>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</si>
  <si>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</si>
  <si>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</si>
  <si>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</si>
  <si>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</si>
  <si>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</si>
  <si>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</si>
  <si>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</si>
  <si>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</si>
  <si>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</si>
  <si>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</si>
  <si>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</si>
  <si>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</si>
  <si>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</si>
  <si>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</si>
  <si>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</si>
  <si>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</si>
  <si>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</si>
  <si>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</si>
  <si>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</si>
  <si>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</si>
  <si>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</si>
  <si>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</si>
  <si>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</si>
  <si>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</si>
  <si>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</si>
  <si>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</si>
  <si>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</si>
  <si>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</si>
  <si>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</si>
  <si>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</si>
  <si>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</si>
  <si>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</si>
  <si>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</si>
  <si>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</si>
  <si>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</si>
  <si>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</si>
  <si>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</si>
  <si>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</si>
  <si>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</si>
  <si>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</si>
  <si>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</si>
  <si>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</si>
  <si>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</si>
  <si>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</si>
  <si>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</si>
  <si>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</si>
  <si>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</si>
  <si>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</si>
  <si>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</si>
  <si>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</si>
  <si>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</si>
  <si>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</si>
  <si>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</si>
  <si>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</si>
  <si>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</si>
  <si>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</si>
  <si>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</si>
  <si>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</si>
  <si>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</si>
  <si>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</si>
  <si>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</si>
  <si>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</si>
  <si>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</si>
  <si>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</si>
  <si>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</si>
  <si>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</si>
  <si>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</si>
  <si>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</si>
  <si>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</si>
  <si>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</si>
  <si>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</si>
  <si>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</si>
  <si>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</si>
  <si>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</si>
  <si>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</si>
  <si>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</si>
  <si>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</si>
  <si>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</si>
  <si>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</si>
  <si>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</si>
  <si>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</si>
  <si>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</si>
  <si>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</si>
  <si>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</si>
  <si>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</si>
  <si>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</si>
  <si>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</si>
  <si>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</si>
  <si>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</si>
  <si>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</si>
  <si>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</si>
  <si>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</si>
  <si>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</si>
  <si>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</si>
  <si>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</si>
  <si>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</si>
  <si>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</si>
  <si>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</si>
  <si>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</si>
  <si>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</si>
  <si>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</si>
  <si>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</si>
  <si>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</si>
  <si>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</si>
  <si>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</si>
  <si>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</si>
  <si>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</si>
  <si>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</si>
  <si>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</si>
  <si>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</si>
  <si>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</si>
  <si>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</si>
  <si>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</si>
  <si>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</si>
  <si>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</si>
  <si>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</si>
  <si>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</si>
  <si>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</si>
  <si>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</si>
  <si>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</si>
  <si>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</si>
  <si>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</si>
  <si>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</si>
  <si>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</si>
  <si>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</si>
  <si>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</si>
  <si>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</si>
  <si>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</si>
  <si>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</si>
  <si>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</si>
  <si>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</si>
  <si>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</si>
  <si>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</si>
  <si>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</si>
  <si>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</si>
  <si>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</si>
  <si>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</si>
  <si>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</si>
  <si>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</si>
  <si>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</si>
  <si>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</si>
  <si>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</si>
  <si>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</si>
  <si>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</si>
  <si>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</si>
  <si>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</si>
  <si>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</si>
  <si>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</si>
  <si>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</si>
  <si>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</si>
  <si>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</si>
  <si>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</si>
  <si>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</si>
  <si>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</si>
  <si>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</si>
  <si>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</si>
  <si>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</si>
  <si>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</si>
  <si>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</si>
  <si>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</si>
  <si>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</si>
  <si>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</si>
  <si>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</si>
  <si>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</si>
  <si>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</si>
  <si>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</si>
  <si>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</si>
  <si>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</si>
  <si>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</si>
  <si>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</si>
  <si>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</si>
  <si>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</si>
  <si>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</si>
  <si>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</si>
  <si>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</si>
  <si>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</si>
  <si>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</si>
  <si>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</si>
  <si>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</si>
  <si>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</si>
  <si>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</si>
  <si>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</si>
  <si>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</si>
  <si>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</si>
  <si>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</si>
  <si>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</si>
  <si>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</si>
  <si>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</si>
  <si>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</si>
  <si>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</si>
  <si>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</si>
  <si>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</si>
  <si>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</si>
  <si>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</si>
  <si>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</si>
  <si>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</si>
  <si>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</si>
  <si>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</si>
  <si>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</si>
  <si>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</si>
  <si>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</si>
  <si>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</si>
  <si>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</si>
  <si>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</si>
  <si>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</si>
  <si>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</si>
  <si>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</si>
  <si>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</si>
  <si>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</si>
  <si>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</si>
  <si>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</si>
  <si>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</si>
  <si>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</si>
  <si>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</si>
  <si>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</si>
  <si>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</si>
  <si>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</si>
  <si>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</si>
  <si>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</si>
  <si>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</si>
  <si>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</si>
  <si>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</si>
  <si>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</si>
  <si>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</si>
  <si>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</si>
  <si>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</si>
  <si>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</si>
  <si>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</si>
  <si>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</si>
  <si>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</si>
  <si>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</si>
  <si>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</si>
  <si>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</si>
  <si>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</si>
  <si>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</si>
  <si>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</si>
  <si>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</si>
  <si>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</si>
  <si>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</si>
  <si>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</si>
  <si>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</si>
  <si>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</si>
  <si>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</si>
  <si>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</si>
  <si>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</si>
  <si>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</si>
  <si>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</si>
  <si>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</si>
  <si>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</si>
  <si>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</si>
  <si>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</si>
  <si>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</si>
  <si>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</si>
  <si>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</si>
  <si>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</si>
  <si>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</si>
  <si>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</si>
  <si>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</si>
  <si>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</si>
  <si>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</si>
  <si>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</si>
  <si>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</si>
  <si>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</si>
  <si>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</si>
  <si>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</si>
  <si>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</si>
  <si>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</si>
  <si>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</si>
  <si>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</si>
  <si>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</si>
  <si>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</si>
  <si>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</si>
  <si>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</si>
  <si>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</si>
  <si>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</si>
  <si>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</si>
  <si>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</si>
  <si>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</si>
  <si>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</si>
  <si>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</si>
  <si>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</si>
  <si>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</si>
  <si>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</si>
  <si>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</si>
  <si>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</si>
  <si>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</si>
  <si>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</si>
  <si>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</si>
  <si>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</si>
  <si>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</si>
  <si>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</si>
  <si>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</si>
  <si>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</si>
  <si>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</si>
  <si>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</si>
  <si>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</si>
  <si>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</si>
  <si>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</si>
  <si>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</si>
  <si>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</si>
  <si>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</si>
  <si>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</si>
  <si>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</si>
  <si>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</si>
  <si>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</si>
  <si>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</si>
  <si>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</si>
  <si>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</si>
  <si>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</si>
  <si>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</si>
  <si>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</si>
  <si>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</si>
  <si>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</si>
  <si>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</si>
  <si>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</si>
  <si>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</si>
  <si>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</si>
  <si>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</si>
  <si>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</si>
  <si>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</si>
  <si>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</si>
  <si>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</si>
  <si>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</si>
  <si>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</si>
  <si>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</si>
  <si>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</si>
  <si>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</si>
  <si>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</si>
  <si>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</si>
  <si>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</si>
  <si>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</si>
  <si>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</si>
  <si>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</si>
  <si>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</si>
  <si>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</si>
  <si>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</si>
  <si>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</si>
  <si>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</si>
  <si>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</si>
  <si>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</si>
  <si>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</si>
  <si>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</si>
  <si>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</si>
  <si>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</si>
  <si>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</si>
  <si>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</si>
  <si>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</si>
  <si>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</si>
  <si>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</si>
  <si>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</si>
  <si>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</si>
  <si>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</si>
  <si>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</si>
  <si>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</si>
  <si>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</si>
  <si>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</si>
  <si>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</si>
  <si>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</si>
  <si>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</si>
  <si>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</si>
  <si>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</si>
  <si>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</si>
  <si>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</si>
  <si>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</si>
  <si>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</si>
  <si>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</si>
  <si>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</si>
  <si>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</si>
  <si>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</si>
  <si>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</si>
  <si>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</si>
  <si>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</si>
  <si>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</si>
  <si>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</si>
  <si>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</si>
  <si>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</si>
  <si>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</si>
  <si>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</si>
  <si>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</si>
  <si>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</si>
  <si>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</si>
  <si>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</si>
  <si>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</si>
  <si>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</si>
  <si>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</si>
  <si>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</si>
  <si>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</si>
  <si>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</si>
  <si>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</si>
  <si>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</si>
  <si>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</si>
  <si>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</si>
  <si>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</si>
  <si>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</si>
  <si>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</si>
  <si>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</si>
  <si>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</si>
  <si>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</si>
  <si>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</si>
  <si>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</si>
  <si>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</si>
  <si>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</si>
  <si>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</si>
  <si>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</si>
  <si>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</si>
  <si>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</si>
  <si>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</si>
  <si>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</si>
  <si>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</si>
  <si>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</si>
  <si>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</si>
  <si>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</si>
  <si>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</si>
  <si>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</si>
  <si>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</si>
  <si>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</si>
  <si>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</si>
  <si>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</si>
  <si>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</si>
  <si>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</si>
  <si>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</si>
  <si>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</si>
  <si>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</si>
  <si>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</si>
  <si>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</si>
  <si>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</si>
  <si>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</si>
  <si>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</si>
  <si>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</si>
  <si>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</si>
  <si>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</si>
  <si>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</si>
  <si>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</si>
  <si>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</si>
  <si>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</si>
  <si>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</si>
  <si>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</si>
  <si>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</si>
  <si>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</si>
  <si>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</si>
  <si>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</si>
  <si>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</si>
  <si>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</si>
  <si>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</si>
  <si>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</si>
  <si>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</si>
  <si>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</si>
  <si>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</si>
  <si>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</si>
  <si>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</si>
  <si>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</si>
  <si>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</si>
  <si>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</si>
  <si>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</si>
  <si>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</si>
  <si>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</si>
  <si>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</si>
  <si>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</si>
  <si>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</si>
  <si>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</si>
  <si>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</si>
  <si>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</si>
  <si>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</si>
  <si>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</si>
  <si>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</si>
  <si>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</si>
  <si>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</si>
  <si>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</si>
  <si>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</si>
  <si>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</si>
  <si>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</si>
  <si>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</si>
  <si>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</si>
  <si>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</si>
  <si>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</si>
  <si>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</si>
  <si>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</si>
  <si>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</si>
  <si>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</si>
  <si>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</si>
  <si>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</si>
  <si>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</si>
  <si>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</si>
  <si>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</si>
  <si>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</si>
  <si>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</si>
  <si>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</si>
  <si>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</si>
  <si>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</si>
  <si>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</si>
  <si>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</si>
  <si>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</si>
  <si>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</si>
  <si>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</si>
  <si>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</si>
  <si>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</si>
  <si>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</si>
  <si>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</si>
  <si>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</si>
  <si>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</si>
  <si>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</si>
  <si>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</si>
  <si>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</si>
  <si>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</si>
  <si>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</si>
  <si>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</si>
  <si>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</si>
  <si>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</si>
  <si>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</si>
  <si>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</si>
  <si>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</si>
  <si>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</si>
  <si>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</si>
  <si>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</si>
  <si>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</si>
  <si>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</si>
  <si>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</si>
  <si>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</si>
  <si>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</si>
  <si>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</si>
  <si>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</si>
  <si>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</si>
  <si>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</si>
  <si>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</si>
  <si>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</si>
  <si>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</si>
  <si>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</si>
  <si>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</si>
  <si>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</si>
  <si>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</si>
  <si>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</si>
  <si>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</si>
  <si>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</si>
  <si>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</si>
  <si>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</si>
  <si>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</si>
  <si>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</si>
  <si>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</si>
  <si>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</si>
  <si>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</si>
  <si>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</si>
  <si>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</si>
  <si>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</si>
  <si>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</si>
  <si>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</si>
  <si>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</si>
  <si>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</si>
  <si>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</si>
  <si>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</si>
  <si>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</si>
  <si>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</si>
  <si>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</si>
  <si>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</si>
  <si>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</si>
  <si>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</si>
  <si>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</si>
  <si>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</si>
  <si>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</si>
  <si>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</si>
  <si>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</si>
  <si>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</si>
  <si>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</si>
  <si>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</si>
  <si>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</si>
  <si>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</si>
  <si>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</si>
  <si>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</si>
  <si>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</si>
  <si>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</si>
  <si>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</si>
  <si>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</si>
  <si>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</si>
  <si>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</si>
  <si>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</si>
  <si>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</si>
  <si>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</si>
  <si>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</si>
  <si>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</si>
  <si>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</si>
  <si>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</si>
  <si>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</si>
  <si>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</si>
  <si>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</si>
  <si>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</si>
  <si>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</si>
  <si>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</si>
  <si>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</si>
  <si>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</si>
  <si>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</si>
  <si>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</si>
  <si>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</si>
  <si>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</si>
  <si>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</si>
  <si>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</si>
  <si>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</si>
  <si>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</si>
  <si>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</si>
  <si>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</si>
  <si>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</si>
  <si>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</si>
  <si>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</si>
  <si>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</si>
  <si>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</si>
  <si>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</si>
  <si>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</si>
  <si>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</si>
  <si>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</si>
  <si>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</si>
  <si>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</si>
  <si>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</si>
  <si>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</si>
  <si>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</si>
  <si>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</si>
  <si>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</si>
  <si>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</si>
  <si>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</si>
  <si>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</si>
  <si>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</si>
  <si>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</si>
  <si>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</si>
  <si>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</si>
  <si>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</si>
  <si>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</si>
  <si>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</si>
  <si>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</si>
  <si>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</si>
  <si>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</si>
  <si>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</si>
  <si>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</si>
  <si>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</si>
  <si>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</si>
  <si>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</si>
  <si>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</si>
  <si>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</si>
  <si>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</si>
  <si>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</si>
  <si>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</si>
  <si>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</si>
  <si>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</si>
  <si>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</si>
  <si>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</si>
  <si>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</si>
  <si>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</si>
  <si>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</si>
  <si>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</si>
  <si>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</si>
  <si>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</si>
  <si>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</si>
  <si>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</si>
  <si>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</si>
  <si>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</si>
  <si>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</si>
  <si>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</si>
  <si>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</si>
  <si>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</si>
  <si>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</si>
  <si>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</si>
  <si>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</si>
  <si>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</si>
  <si>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</si>
  <si>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</si>
  <si>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</si>
  <si>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</si>
  <si>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</si>
  <si>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</si>
  <si>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</si>
  <si>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</si>
  <si>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</si>
  <si>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</si>
  <si>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</si>
  <si>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</si>
  <si>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</si>
  <si>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</si>
  <si>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</si>
  <si>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</si>
  <si>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</si>
  <si>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</si>
  <si>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</si>
  <si>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</si>
  <si>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</si>
  <si>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</si>
  <si>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</si>
  <si>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</si>
  <si>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</si>
  <si>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</si>
  <si>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</si>
  <si>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</si>
  <si>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</si>
  <si>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</si>
  <si>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</si>
  <si>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</si>
  <si>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</si>
  <si>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</si>
  <si>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</si>
  <si>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</si>
  <si>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</si>
  <si>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</si>
  <si>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</si>
  <si>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</si>
  <si>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</si>
  <si>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</si>
  <si>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</si>
  <si>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</si>
  <si>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</si>
  <si>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</si>
  <si>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</si>
  <si>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</si>
  <si>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</si>
  <si>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</si>
  <si>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</si>
  <si>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</si>
  <si>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</si>
  <si>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</si>
  <si>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</si>
  <si>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</si>
  <si>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</si>
  <si>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</si>
  <si>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</si>
  <si>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</si>
  <si>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</si>
  <si>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</si>
  <si>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</si>
  <si>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</si>
  <si>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</si>
  <si>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</si>
  <si>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</si>
  <si>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</si>
  <si>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</si>
  <si>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</si>
  <si>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</si>
  <si>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</si>
  <si>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</si>
  <si>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</si>
  <si>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</si>
  <si>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</si>
  <si>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</si>
  <si>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</si>
  <si>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</si>
  <si>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</si>
  <si>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</si>
  <si>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</si>
  <si>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</si>
  <si>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</si>
  <si>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</si>
  <si>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</si>
  <si>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</si>
  <si>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</si>
  <si>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</si>
  <si>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</si>
  <si>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</si>
  <si>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</si>
  <si>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</si>
  <si>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</si>
  <si>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</si>
  <si>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</si>
  <si>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</si>
  <si>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</si>
  <si>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</si>
  <si>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</si>
  <si>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</si>
  <si>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</si>
  <si>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</si>
  <si>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</si>
  <si>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</si>
  <si>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</si>
  <si>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</si>
  <si>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</si>
  <si>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</si>
  <si>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</si>
  <si>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</si>
  <si>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</si>
  <si>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</si>
  <si>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</si>
  <si>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</si>
  <si>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</si>
  <si>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</si>
  <si>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</si>
  <si>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</si>
  <si>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</si>
  <si>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</si>
  <si>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</si>
  <si>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</si>
  <si>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</si>
  <si>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</si>
  <si>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</si>
  <si>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</si>
  <si>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</si>
  <si>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</si>
  <si>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</si>
  <si>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</si>
  <si>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</si>
  <si>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</si>
  <si>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</si>
  <si>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</si>
  <si>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</si>
  <si>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</si>
  <si>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</si>
  <si>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</si>
  <si>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</si>
  <si>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</si>
  <si>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</si>
  <si>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</si>
  <si>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</si>
  <si>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</si>
  <si>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</si>
  <si>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</si>
  <si>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</si>
  <si>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</si>
  <si>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</si>
  <si>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</si>
  <si>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</si>
  <si>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</si>
  <si>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</si>
  <si>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</si>
  <si>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</si>
  <si>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</si>
  <si>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</si>
  <si>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</si>
  <si>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</si>
  <si>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</si>
  <si>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</si>
  <si>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</si>
  <si>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</si>
  <si>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</si>
  <si>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</si>
  <si>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</si>
  <si>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</si>
  <si>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</si>
  <si>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</si>
  <si>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</si>
  <si>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</si>
  <si>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</si>
  <si>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</si>
  <si>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</si>
  <si>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</si>
  <si>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</si>
  <si>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</si>
  <si>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</si>
  <si>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</si>
  <si>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</si>
  <si>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</si>
  <si>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</si>
  <si>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</si>
  <si>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</si>
  <si>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</si>
  <si>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</si>
  <si>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</si>
  <si>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</si>
  <si>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</si>
  <si>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</si>
  <si>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</si>
  <si>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</si>
  <si>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</si>
  <si>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</si>
  <si>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</si>
  <si>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</si>
  <si>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</si>
  <si>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</si>
  <si>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</si>
  <si>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</si>
  <si>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</si>
  <si>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</si>
  <si>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</si>
  <si>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</si>
  <si>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</si>
  <si>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</si>
  <si>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</si>
  <si>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</si>
  <si>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</si>
  <si>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</si>
  <si>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</si>
  <si>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</si>
  <si>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</si>
  <si>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</si>
  <si>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</si>
  <si>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</si>
  <si>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</si>
  <si>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</si>
  <si>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</si>
  <si>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</si>
  <si>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</si>
  <si>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</si>
  <si>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</si>
  <si>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</si>
  <si>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</si>
  <si>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</si>
  <si>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</si>
  <si>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</si>
  <si>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</si>
  <si>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</si>
  <si>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</si>
  <si>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</si>
  <si>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</si>
  <si>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</si>
  <si>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</si>
  <si>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</si>
  <si>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</si>
  <si>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</si>
  <si>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</si>
  <si>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</si>
  <si>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</si>
  <si>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</si>
  <si>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</si>
  <si>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</si>
  <si>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</si>
  <si>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</si>
  <si>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</si>
  <si>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</si>
  <si>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</si>
  <si>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</si>
  <si>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</si>
  <si>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</si>
  <si>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</si>
  <si>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</si>
  <si>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</si>
  <si>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</si>
  <si>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</si>
  <si>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</si>
  <si>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</si>
  <si>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</si>
  <si>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</si>
  <si>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</si>
  <si>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</si>
  <si>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</si>
  <si>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</si>
  <si>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</si>
  <si>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</si>
  <si>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</si>
  <si>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</si>
  <si>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</si>
  <si>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</si>
  <si>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</si>
  <si>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</si>
  <si>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</si>
  <si>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</si>
  <si>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</si>
  <si>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</si>
  <si>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</si>
  <si>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</si>
  <si>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</si>
  <si>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</si>
  <si>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</si>
  <si>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</si>
  <si>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</si>
  <si>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</si>
  <si>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</si>
  <si>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</si>
  <si>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</si>
  <si>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</si>
  <si>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</si>
  <si>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</si>
  <si>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</si>
  <si>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</si>
  <si>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</si>
  <si>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</si>
  <si>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</si>
  <si>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</si>
  <si>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</si>
  <si>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</si>
  <si>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</si>
  <si>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</si>
  <si>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</si>
  <si>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</si>
  <si>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</si>
  <si>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</si>
  <si>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</si>
  <si>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</si>
  <si>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</si>
  <si>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</si>
  <si>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</si>
  <si>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</si>
  <si>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</si>
  <si>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</si>
  <si>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</si>
  <si>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</si>
  <si>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</si>
  <si>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</si>
  <si>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</si>
  <si>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</si>
  <si>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</si>
  <si>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</si>
  <si>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</si>
  <si>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</si>
  <si>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</si>
  <si>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</si>
  <si>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</si>
  <si>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</si>
  <si>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</si>
  <si>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</si>
  <si>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</si>
  <si>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</si>
  <si>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</si>
  <si>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</si>
  <si>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</si>
  <si>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</si>
  <si>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</si>
  <si>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</si>
  <si>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</si>
  <si>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</si>
  <si>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</si>
  <si>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</si>
  <si>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</si>
  <si>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</si>
  <si>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</si>
  <si>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</si>
  <si>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</si>
  <si>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</si>
  <si>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</si>
  <si>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</si>
  <si>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</si>
  <si>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</si>
  <si>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</si>
  <si>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</si>
  <si>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</si>
  <si>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</si>
  <si>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</si>
  <si>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</si>
  <si>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</si>
  <si>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</si>
  <si>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</si>
  <si>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</si>
  <si>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</si>
  <si>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</si>
  <si>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</si>
  <si>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</si>
  <si>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</si>
  <si>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</si>
  <si>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</si>
  <si>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</si>
  <si>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</si>
  <si>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</si>
  <si>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</si>
  <si>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</si>
  <si>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</si>
  <si>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</si>
  <si>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</si>
  <si>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</si>
  <si>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</si>
  <si>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</si>
  <si>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</si>
  <si>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</si>
  <si>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</si>
  <si>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</si>
  <si>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</si>
  <si>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</si>
  <si>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</si>
  <si>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</si>
  <si>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</si>
  <si>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</si>
  <si>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</si>
  <si>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</si>
  <si>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</si>
  <si>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</si>
  <si>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</si>
  <si>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</si>
  <si>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</si>
  <si>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</si>
  <si>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</si>
  <si>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</si>
  <si>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</si>
  <si>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</si>
  <si>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</si>
  <si>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</si>
  <si>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</si>
  <si>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</si>
  <si>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</si>
  <si>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</si>
  <si>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</si>
  <si>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</si>
  <si>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</si>
  <si>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</si>
  <si>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</si>
  <si>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</si>
  <si>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</si>
  <si>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</si>
  <si>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</si>
  <si>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</si>
  <si>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</si>
  <si>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</si>
  <si>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</si>
  <si>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</si>
  <si>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</si>
  <si>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</si>
  <si>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</si>
  <si>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</si>
  <si>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</si>
  <si>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</si>
  <si>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</si>
  <si>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</si>
  <si>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</si>
  <si>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</si>
  <si>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</si>
  <si>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</si>
  <si>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</si>
  <si>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</si>
  <si>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</si>
  <si>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</si>
  <si>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</si>
  <si>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</si>
  <si>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</si>
  <si>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</si>
  <si>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</si>
  <si>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</si>
  <si>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</si>
  <si>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</si>
  <si>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</si>
  <si>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</si>
  <si>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</si>
  <si>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</si>
  <si>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</si>
  <si>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</si>
  <si>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</si>
  <si>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</si>
  <si>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</si>
  <si>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</si>
  <si>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</si>
  <si>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</si>
  <si>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</si>
  <si>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</si>
  <si>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</si>
  <si>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</si>
  <si>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</si>
  <si>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</si>
  <si>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</si>
  <si>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</si>
  <si>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</si>
  <si>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</si>
  <si>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</si>
  <si>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</si>
  <si>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</si>
  <si>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</si>
  <si>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</si>
  <si>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</si>
  <si>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</si>
  <si>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</si>
  <si>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</si>
  <si>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</si>
  <si>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</si>
  <si>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</si>
  <si>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</si>
  <si>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</si>
  <si>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</si>
  <si>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</si>
  <si>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</si>
  <si>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</si>
  <si>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</si>
  <si>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</si>
  <si>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</si>
  <si>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</si>
  <si>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</si>
  <si>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</si>
  <si>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</si>
  <si>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</si>
  <si>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</si>
  <si>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</si>
  <si>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</si>
  <si>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</si>
  <si>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</si>
  <si>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</si>
  <si>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</si>
  <si>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</si>
  <si>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</si>
  <si>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</si>
  <si>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</si>
  <si>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</si>
  <si>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</si>
  <si>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</si>
  <si>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</si>
  <si>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</si>
  <si>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</si>
  <si>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</si>
  <si>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</si>
  <si>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</si>
  <si>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</si>
  <si>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</si>
  <si>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</si>
  <si>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</si>
  <si>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</si>
  <si>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</si>
  <si>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</si>
  <si>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</si>
  <si>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</si>
  <si>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</si>
  <si>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</si>
  <si>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</si>
  <si>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</si>
  <si>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</si>
  <si>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</si>
  <si>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</si>
  <si>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</si>
  <si>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</si>
  <si>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</si>
  <si>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</si>
  <si>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</si>
  <si>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</si>
  <si>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</si>
  <si>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</si>
  <si>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</si>
  <si>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</si>
  <si>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</si>
  <si>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</si>
  <si>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</si>
  <si>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</si>
  <si>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</si>
  <si>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</si>
  <si>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</si>
  <si>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</si>
  <si>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</si>
  <si>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</si>
  <si>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</si>
  <si>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</si>
  <si>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</si>
  <si>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</si>
  <si>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</si>
  <si>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</si>
  <si>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</si>
  <si>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</si>
  <si>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</si>
  <si>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</si>
  <si>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</si>
  <si>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</si>
  <si>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</si>
  <si>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</si>
  <si>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</si>
  <si>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</si>
  <si>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</si>
  <si>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</si>
  <si>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</si>
  <si>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</si>
  <si>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</si>
  <si>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</si>
  <si>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</si>
  <si>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</si>
  <si>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</si>
  <si>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</si>
  <si>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</si>
  <si>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</si>
  <si>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</si>
  <si>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</si>
  <si>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</si>
  <si>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</si>
  <si>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</si>
  <si>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</si>
  <si>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</si>
  <si>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</si>
  <si>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</si>
  <si>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</si>
  <si>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</si>
  <si>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</si>
  <si>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</si>
  <si>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</si>
  <si>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</si>
  <si>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</si>
  <si>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</si>
  <si>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</si>
  <si>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</si>
  <si>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</si>
  <si>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</si>
  <si>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</si>
  <si>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</si>
  <si>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</si>
  <si>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</si>
  <si>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</si>
  <si>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</si>
  <si>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</si>
  <si>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</si>
  <si>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</si>
  <si>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</si>
  <si>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</si>
  <si>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</si>
  <si>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</si>
  <si>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</si>
  <si>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</si>
  <si>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</si>
  <si>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</si>
  <si>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</si>
  <si>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</si>
  <si>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</si>
  <si>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</si>
  <si>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</si>
  <si>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</si>
  <si>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</si>
  <si>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</si>
  <si>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</si>
  <si>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</si>
  <si>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</si>
  <si>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</si>
  <si>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</si>
  <si>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</si>
  <si>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</si>
  <si>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</si>
  <si>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</si>
  <si>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</si>
  <si>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</si>
  <si>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</si>
  <si>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</si>
  <si>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</si>
  <si>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</si>
  <si>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</si>
  <si>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</si>
  <si>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</si>
  <si>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</si>
  <si>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</si>
  <si>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</si>
  <si>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</si>
  <si>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</si>
  <si>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</si>
  <si>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</si>
  <si>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</si>
  <si>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</si>
  <si>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</si>
  <si>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</si>
  <si>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</si>
  <si>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</si>
  <si>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</si>
  <si>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</si>
  <si>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</si>
  <si>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</si>
  <si>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</si>
  <si>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</si>
  <si>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</si>
  <si>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</si>
  <si>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</si>
  <si>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</si>
  <si>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</si>
  <si>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</si>
  <si>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</si>
  <si>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</si>
  <si>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</si>
  <si>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</si>
  <si>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</si>
  <si>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</si>
  <si>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</si>
  <si>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</si>
  <si>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</si>
  <si>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</si>
  <si>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</si>
  <si>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</si>
  <si>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</si>
  <si>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</si>
  <si>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</si>
  <si>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</si>
  <si>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</si>
  <si>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</si>
  <si>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</si>
  <si>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</si>
  <si>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</si>
  <si>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</si>
  <si>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</si>
  <si>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</si>
  <si>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</si>
  <si>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</si>
  <si>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</si>
  <si>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</si>
  <si>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</si>
  <si>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</si>
  <si>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</si>
  <si>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</si>
  <si>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</si>
  <si>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</si>
  <si>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</si>
  <si>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</si>
  <si>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</si>
  <si>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</si>
  <si>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</si>
  <si>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</si>
  <si>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</si>
  <si>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</si>
  <si>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</si>
  <si>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</si>
  <si>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</si>
  <si>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</si>
  <si>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</si>
  <si>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</si>
  <si>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</si>
  <si>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</si>
  <si>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</si>
  <si>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</si>
  <si>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</si>
  <si>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</si>
  <si>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</si>
  <si>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</si>
  <si>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</si>
  <si>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</si>
  <si>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</si>
  <si>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</si>
  <si>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</si>
  <si>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</si>
  <si>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</si>
  <si>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</si>
  <si>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</si>
  <si>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</si>
  <si>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</si>
  <si>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</si>
  <si>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</si>
  <si>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</si>
  <si>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</si>
  <si>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</si>
  <si>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</si>
  <si>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</si>
  <si>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</si>
  <si>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</si>
  <si>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</si>
  <si>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</si>
  <si>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</si>
  <si>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</si>
  <si>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</si>
  <si>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</si>
  <si>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</si>
  <si>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</si>
  <si>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</si>
  <si>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</si>
  <si>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</si>
  <si>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</si>
  <si>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</si>
  <si>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</si>
  <si>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</si>
  <si>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</si>
  <si>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</si>
  <si>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</si>
  <si>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</si>
  <si>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</si>
  <si>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</si>
  <si>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</si>
  <si>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</si>
  <si>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</si>
  <si>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</si>
  <si>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</si>
  <si>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</si>
  <si>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</si>
  <si>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</si>
  <si>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</si>
  <si>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</si>
  <si>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</si>
  <si>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</si>
  <si>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</si>
  <si>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</si>
  <si>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</si>
  <si>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</si>
  <si>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</si>
  <si>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</si>
  <si>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</si>
  <si>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</si>
  <si>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</si>
  <si>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</si>
  <si>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</si>
  <si>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</si>
  <si>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</si>
  <si>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</si>
  <si>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</si>
  <si>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</si>
  <si>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</si>
  <si>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</si>
  <si>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</si>
  <si>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</si>
  <si>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</si>
  <si>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</si>
  <si>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</si>
  <si>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</si>
  <si>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</si>
  <si>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</si>
  <si>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</si>
  <si>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</si>
  <si>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</si>
  <si>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</si>
  <si>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</si>
  <si>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</si>
  <si>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</si>
  <si>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</si>
  <si>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</si>
  <si>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</si>
  <si>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</si>
  <si>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</si>
  <si>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</si>
  <si>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</si>
  <si>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</si>
  <si>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</si>
  <si>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</si>
  <si>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</si>
  <si>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</si>
  <si>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</si>
  <si>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</si>
  <si>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</si>
  <si>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</si>
  <si>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</si>
  <si>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</si>
  <si>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</si>
  <si>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</si>
  <si>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</si>
  <si>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</si>
  <si>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</si>
  <si>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</si>
  <si>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</si>
  <si>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</si>
  <si>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</si>
  <si>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</si>
  <si>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</si>
  <si>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</si>
  <si>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</si>
  <si>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</si>
  <si>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</si>
  <si>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</si>
  <si>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</si>
  <si>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</si>
  <si>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</si>
  <si>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</si>
  <si>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</si>
  <si>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</si>
  <si>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</si>
  <si>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</si>
  <si>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</si>
  <si>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</si>
  <si>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</si>
  <si>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</si>
  <si>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</si>
  <si>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</si>
  <si>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</si>
  <si>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</si>
  <si>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</si>
  <si>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</si>
  <si>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</si>
  <si>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</si>
  <si>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</si>
  <si>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</si>
  <si>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</si>
  <si>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</si>
  <si>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</si>
  <si>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</si>
  <si>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</si>
  <si>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</si>
  <si>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</si>
  <si>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</si>
  <si>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</si>
  <si>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</si>
  <si>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</si>
  <si>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</si>
  <si>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</si>
  <si>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</si>
  <si>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</si>
  <si>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</si>
  <si>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</si>
  <si>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</si>
  <si>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</si>
  <si>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</si>
  <si>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</si>
  <si>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</si>
  <si>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</si>
  <si>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</si>
  <si>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</si>
  <si>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</si>
  <si>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</si>
  <si>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</si>
  <si>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</si>
  <si>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</si>
  <si>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</si>
  <si>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</si>
  <si>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</si>
  <si>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</si>
  <si>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</si>
  <si>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</si>
  <si>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</si>
  <si>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</si>
  <si>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</si>
  <si>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</si>
  <si>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</si>
  <si>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</si>
  <si>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</si>
  <si>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</si>
  <si>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</si>
  <si>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</si>
  <si>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</si>
  <si>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</si>
  <si>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</si>
  <si>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</si>
  <si>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</si>
  <si>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</si>
  <si>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</si>
  <si>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</si>
  <si>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</si>
  <si>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</si>
  <si>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</si>
  <si>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</si>
  <si>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</si>
  <si>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</si>
  <si>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</si>
  <si>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</si>
  <si>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</si>
  <si>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</si>
  <si>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</si>
  <si>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</si>
  <si>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</si>
  <si>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</si>
  <si>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</si>
  <si>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</si>
  <si>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</si>
  <si>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</si>
  <si>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</si>
  <si>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</si>
  <si>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</si>
  <si>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</si>
  <si>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</si>
  <si>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</si>
  <si>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</si>
  <si>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</si>
  <si>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</si>
  <si>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</si>
  <si>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</si>
  <si>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</si>
  <si>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</si>
  <si>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</si>
  <si>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</si>
  <si>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</si>
  <si>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</si>
  <si>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</si>
  <si>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</si>
  <si>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</si>
  <si>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</si>
  <si>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</si>
  <si>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</si>
  <si>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</si>
  <si>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</si>
  <si>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</si>
  <si>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</si>
  <si>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</si>
  <si>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</si>
  <si>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</si>
  <si>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</si>
  <si>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</si>
  <si>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</si>
  <si>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</si>
  <si>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</si>
  <si>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</si>
  <si>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</si>
  <si>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</si>
  <si>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</si>
  <si>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</si>
  <si>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</si>
  <si>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</si>
  <si>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</si>
  <si>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</si>
  <si>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</si>
  <si>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</si>
  <si>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</si>
  <si>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</si>
  <si>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</si>
  <si>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</si>
  <si>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</si>
  <si>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</si>
  <si>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</si>
  <si>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</si>
  <si>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</si>
  <si>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</si>
  <si>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</si>
  <si>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</si>
  <si>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</si>
  <si>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</si>
  <si>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</si>
  <si>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</si>
  <si>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</si>
  <si>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</si>
  <si>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</si>
  <si>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</si>
  <si>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</si>
  <si>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</si>
  <si>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</si>
  <si>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</si>
  <si>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</si>
  <si>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</si>
  <si>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</si>
  <si>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</si>
  <si>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</si>
  <si>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</si>
  <si>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</si>
  <si>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</si>
  <si>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</si>
  <si>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</si>
  <si>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</si>
  <si>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</si>
  <si>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</si>
  <si>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</si>
  <si>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</si>
  <si>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</si>
  <si>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</si>
  <si>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</si>
  <si>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</si>
  <si>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</si>
  <si>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</si>
  <si>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</si>
  <si>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</si>
  <si>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</si>
  <si>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</si>
  <si>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</si>
  <si>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</si>
  <si>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</si>
  <si>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</si>
  <si>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</si>
  <si>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</si>
  <si>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</si>
  <si>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</si>
  <si>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</si>
  <si>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</si>
  <si>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</si>
  <si>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</si>
  <si>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</si>
  <si>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</si>
  <si>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</si>
  <si>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</si>
  <si>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</si>
  <si>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</si>
  <si>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</si>
  <si>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</si>
  <si>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</si>
  <si>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</si>
  <si>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</si>
  <si>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</si>
  <si>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</si>
  <si>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</si>
  <si>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</si>
  <si>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</si>
  <si>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</si>
  <si>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</si>
  <si>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</si>
  <si>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</si>
  <si>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</si>
  <si>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</si>
  <si>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</si>
  <si>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</si>
  <si>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</si>
  <si>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</si>
  <si>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</si>
  <si>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</si>
  <si>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</si>
  <si>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</si>
  <si>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</si>
  <si>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</si>
  <si>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</si>
  <si>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</si>
  <si>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</si>
  <si>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</si>
  <si>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</si>
  <si>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</si>
  <si>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</si>
  <si>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</si>
  <si>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</si>
  <si>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</si>
  <si>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</si>
  <si>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</si>
  <si>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</si>
  <si>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</si>
  <si>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</si>
  <si>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</si>
  <si>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</si>
  <si>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</si>
  <si>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</si>
  <si>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</si>
  <si>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</si>
  <si>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</si>
  <si>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</si>
  <si>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</si>
  <si>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</si>
  <si>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</si>
  <si>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</si>
  <si>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</si>
  <si>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</si>
  <si>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</si>
  <si>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</si>
  <si>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</si>
  <si>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</si>
  <si>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</si>
  <si>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</si>
  <si>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</si>
  <si>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</si>
  <si>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</si>
  <si>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</si>
  <si>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</si>
  <si>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</si>
  <si>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</si>
  <si>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</si>
  <si>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</si>
  <si>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</si>
  <si>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</si>
  <si>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</si>
  <si>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</si>
  <si>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</si>
  <si>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</si>
  <si>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</si>
  <si>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</si>
  <si>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</si>
  <si>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</si>
  <si>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</si>
  <si>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</si>
  <si>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</si>
  <si>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</si>
  <si>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</si>
  <si>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</si>
  <si>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</si>
  <si>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</si>
  <si>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</si>
  <si>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</si>
  <si>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</si>
  <si>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</si>
  <si>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</si>
  <si>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</si>
  <si>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</si>
  <si>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</si>
  <si>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</si>
  <si>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</si>
  <si>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</si>
  <si>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</si>
  <si>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</si>
  <si>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</si>
  <si>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</si>
  <si>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</si>
  <si>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</si>
  <si>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</si>
  <si>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</si>
  <si>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</si>
  <si>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</si>
  <si>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</si>
  <si>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</si>
  <si>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</si>
  <si>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</si>
  <si>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</si>
  <si>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</si>
  <si>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</si>
  <si>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</si>
  <si>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</si>
  <si>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</si>
  <si>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</si>
  <si>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</si>
  <si>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</si>
  <si>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</si>
  <si>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</si>
  <si>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</si>
  <si>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</si>
  <si>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</si>
  <si>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</si>
  <si>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</si>
  <si>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</si>
  <si>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</si>
  <si>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</si>
  <si>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</si>
  <si>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</si>
  <si>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</si>
  <si>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</si>
  <si>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</si>
  <si>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</si>
  <si>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</si>
  <si>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</si>
  <si>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</si>
  <si>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</si>
  <si>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</si>
  <si>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</si>
  <si>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</si>
  <si>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</si>
  <si>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</si>
  <si>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</si>
  <si>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</si>
  <si>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</si>
  <si>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</si>
  <si>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</si>
  <si>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</si>
  <si>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</si>
  <si>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</si>
  <si>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</si>
  <si>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</si>
  <si>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</si>
  <si>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</si>
  <si>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</si>
  <si>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</si>
  <si>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</si>
  <si>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</si>
  <si>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</si>
  <si>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</si>
  <si>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</si>
  <si>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</si>
  <si>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</si>
  <si>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</si>
  <si>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</si>
  <si>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</si>
  <si>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</si>
  <si>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</si>
  <si>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</si>
  <si>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</si>
  <si>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</si>
  <si>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</si>
  <si>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</si>
  <si>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</si>
  <si>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</si>
  <si>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</si>
  <si>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</si>
  <si>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</si>
  <si>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</si>
  <si>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</si>
  <si>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</si>
  <si>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</si>
  <si>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</si>
  <si>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</si>
  <si>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</si>
  <si>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</si>
  <si>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</si>
  <si>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</si>
  <si>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</si>
  <si>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</si>
  <si>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</si>
  <si>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</si>
  <si>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</si>
  <si>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</si>
  <si>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</si>
  <si>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</si>
  <si>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</si>
  <si>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</si>
  <si>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</si>
  <si>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</si>
  <si>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</si>
  <si>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</si>
  <si>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</si>
  <si>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</si>
  <si>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</si>
  <si>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</si>
  <si>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</si>
  <si>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</si>
  <si>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</si>
  <si>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</si>
  <si>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</si>
  <si>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</si>
  <si>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</si>
  <si>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</si>
  <si>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</si>
  <si>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</si>
  <si>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</si>
  <si>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</si>
  <si>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</si>
  <si>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</si>
  <si>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</si>
  <si>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</si>
  <si>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</si>
  <si>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</si>
  <si>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</si>
  <si>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</si>
  <si>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</si>
  <si>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</si>
  <si>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</si>
  <si>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</si>
  <si>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</si>
  <si>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</si>
  <si>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</si>
  <si>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</si>
  <si>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</si>
  <si>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</si>
  <si>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</si>
  <si>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</si>
  <si>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</si>
  <si>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</si>
  <si>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</si>
  <si>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</si>
  <si>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</si>
  <si>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</si>
  <si>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</si>
  <si>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</si>
  <si>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</si>
  <si>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</si>
  <si>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</si>
  <si>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</si>
  <si>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</si>
  <si>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</si>
  <si>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</si>
  <si>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</si>
  <si>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</si>
  <si>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</si>
  <si>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</si>
  <si>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</si>
  <si>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</si>
  <si>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</si>
  <si>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</si>
  <si>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</si>
  <si>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</si>
  <si>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</si>
  <si>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</si>
  <si>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</si>
  <si>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</si>
  <si>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</si>
  <si>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</si>
  <si>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</si>
  <si>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</si>
  <si>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</si>
  <si>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</si>
  <si>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</si>
  <si>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</si>
  <si>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</si>
  <si>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</si>
  <si>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</si>
  <si>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</si>
  <si>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</si>
  <si>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</si>
  <si>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</si>
  <si>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</si>
  <si>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</si>
  <si>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</si>
  <si>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</si>
  <si>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</si>
  <si>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</si>
  <si>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</si>
  <si>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</si>
  <si>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</si>
  <si>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</si>
  <si>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</si>
  <si>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</si>
  <si>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</si>
  <si>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</si>
  <si>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</si>
  <si>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</si>
  <si>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</si>
  <si>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</si>
  <si>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</si>
  <si>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</si>
  <si>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</si>
  <si>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</si>
  <si>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</si>
  <si>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</si>
  <si>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</si>
  <si>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</si>
  <si>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</si>
  <si>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</si>
  <si>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</si>
  <si>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</si>
  <si>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</si>
  <si>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</si>
  <si>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</si>
  <si>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</si>
  <si>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</si>
  <si>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</si>
  <si>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</si>
  <si>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</si>
  <si>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</si>
  <si>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</si>
  <si>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</si>
  <si>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</si>
  <si>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</si>
  <si>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</si>
  <si>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</si>
  <si>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</si>
  <si>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</si>
  <si>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</si>
  <si>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</si>
  <si>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</si>
  <si>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</si>
  <si>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</si>
  <si>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</si>
  <si>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</si>
  <si>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</si>
  <si>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</si>
  <si>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</si>
  <si>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</si>
  <si>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</si>
  <si>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</si>
  <si>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</si>
  <si>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</si>
  <si>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</si>
  <si>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</si>
  <si>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</si>
  <si>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</si>
  <si>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</si>
  <si>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</si>
  <si>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</si>
  <si>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</si>
  <si>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</si>
  <si>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</si>
  <si>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</si>
  <si>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</si>
  <si>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</si>
  <si>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</si>
  <si>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</si>
  <si>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</si>
  <si>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</si>
  <si>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</si>
  <si>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</si>
  <si>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</si>
  <si>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</si>
  <si>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</si>
  <si>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</si>
  <si>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</si>
  <si>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</si>
  <si>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</si>
  <si>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</si>
  <si>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</si>
  <si>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</si>
  <si>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</si>
  <si>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</si>
  <si>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</si>
  <si>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</si>
  <si>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</si>
  <si>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</si>
  <si>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</si>
  <si>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</si>
  <si>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</si>
  <si>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</si>
  <si>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</si>
  <si>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</si>
  <si>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</si>
  <si>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</si>
  <si>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</si>
  <si>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</si>
  <si>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</si>
  <si>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</si>
  <si>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</si>
  <si>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</si>
  <si>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</si>
  <si>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</si>
  <si>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</si>
  <si>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</si>
  <si>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</si>
  <si>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</si>
  <si>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</si>
  <si>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</si>
  <si>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</si>
  <si>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</si>
  <si>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</si>
  <si>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</si>
  <si>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</si>
  <si>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</si>
  <si>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</si>
  <si>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</si>
  <si>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</si>
  <si>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</si>
  <si>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</si>
  <si>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</si>
  <si>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</si>
  <si>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</si>
  <si>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</si>
  <si>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</si>
  <si>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</si>
  <si>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</si>
  <si>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</si>
  <si>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</si>
  <si>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</si>
  <si>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</si>
  <si>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</si>
  <si>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</si>
  <si>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</si>
  <si>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</si>
  <si>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</si>
  <si>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</si>
  <si>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</si>
  <si>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</si>
  <si>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</si>
  <si>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</si>
  <si>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</si>
  <si>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</si>
  <si>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</si>
  <si>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</si>
  <si>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</si>
  <si>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</si>
  <si>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</si>
  <si>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</si>
  <si>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</si>
  <si>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</si>
  <si>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</si>
  <si>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</si>
  <si>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</si>
  <si>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</si>
  <si>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</si>
  <si>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</si>
  <si>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</si>
  <si>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</si>
  <si>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</si>
  <si>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</si>
  <si>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</si>
  <si>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</si>
  <si>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</si>
  <si>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</si>
  <si>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</si>
  <si>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</si>
  <si>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</si>
  <si>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</si>
  <si>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</si>
  <si>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</si>
  <si>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</si>
  <si>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</si>
  <si>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</si>
  <si>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</si>
  <si>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</si>
  <si>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</si>
  <si>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</si>
  <si>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</si>
  <si>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</si>
  <si>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</si>
  <si>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</si>
  <si>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</si>
  <si>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</si>
  <si>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</si>
  <si>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</si>
  <si>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</si>
  <si>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</si>
  <si>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</si>
  <si>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</si>
  <si>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</si>
  <si>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</si>
  <si>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</si>
  <si>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</si>
  <si>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</si>
  <si>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</si>
  <si>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</si>
  <si>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</si>
  <si>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</si>
  <si>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</si>
  <si>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</si>
  <si>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</si>
  <si>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</si>
  <si>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</si>
  <si>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</si>
  <si>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</si>
  <si>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</si>
  <si>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</si>
  <si>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</si>
  <si>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</si>
  <si>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</si>
  <si>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</si>
  <si>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</si>
  <si>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</si>
  <si>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</si>
  <si>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</si>
  <si>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</si>
  <si>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</si>
  <si>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</si>
  <si>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</si>
  <si>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</si>
  <si>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</si>
  <si>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</si>
  <si>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</si>
  <si>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</si>
  <si>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</si>
  <si>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</si>
  <si>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</si>
  <si>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</si>
  <si>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</si>
  <si>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</si>
  <si>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</si>
  <si>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</si>
  <si>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</si>
  <si>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</si>
  <si>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</si>
  <si>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</si>
  <si>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</si>
  <si>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</si>
  <si>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</si>
  <si>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</si>
  <si>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</si>
  <si>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</si>
  <si>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</si>
  <si>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</si>
  <si>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</si>
  <si>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</si>
  <si>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</si>
  <si>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</si>
  <si>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</si>
  <si>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</si>
  <si>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</si>
  <si>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</si>
  <si>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</si>
  <si>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</si>
  <si>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</si>
  <si>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</si>
  <si>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</si>
  <si>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</si>
  <si>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</si>
  <si>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</si>
  <si>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</si>
  <si>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</si>
  <si>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</si>
  <si>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</si>
  <si>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</si>
  <si>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</si>
  <si>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</si>
  <si>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</si>
  <si>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</si>
  <si>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</si>
  <si>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</si>
  <si>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</si>
  <si>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</si>
  <si>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</si>
  <si>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</si>
  <si>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</si>
  <si>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</si>
  <si>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</si>
  <si>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</si>
  <si>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</si>
  <si>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</si>
  <si>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</si>
  <si>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</si>
  <si>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</si>
  <si>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</si>
  <si>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</si>
  <si>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</si>
  <si>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</si>
  <si>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</si>
  <si>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</si>
  <si>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</si>
  <si>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</si>
  <si>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</si>
  <si>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</si>
  <si>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</si>
  <si>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</si>
  <si>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</si>
  <si>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</si>
  <si>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</si>
  <si>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</si>
  <si>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</si>
  <si>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</si>
  <si>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</si>
  <si>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</si>
  <si>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</si>
  <si>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</si>
  <si>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</si>
  <si>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</si>
  <si>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</si>
  <si>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</si>
  <si>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</si>
  <si>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</si>
  <si>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</si>
  <si>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</si>
  <si>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</si>
  <si>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</si>
  <si>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</si>
  <si>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</si>
  <si>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</si>
  <si>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</si>
  <si>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</si>
  <si>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</si>
  <si>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</si>
  <si>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</si>
  <si>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</si>
  <si>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</si>
  <si>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</si>
  <si>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</si>
  <si>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</si>
  <si>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</si>
  <si>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</si>
  <si>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</si>
  <si>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</si>
  <si>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</si>
  <si>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</si>
  <si>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</si>
  <si>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</si>
  <si>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</si>
  <si>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</si>
  <si>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</si>
  <si>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</si>
  <si>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</si>
  <si>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</si>
  <si>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</si>
  <si>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</si>
  <si>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</si>
  <si>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</si>
  <si>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</si>
  <si>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</si>
  <si>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</si>
  <si>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</si>
  <si>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</si>
  <si>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</si>
  <si>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</si>
  <si>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</si>
  <si>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</si>
  <si>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</si>
  <si>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</si>
  <si>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</si>
  <si>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</si>
  <si>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</si>
  <si>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</si>
  <si>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</si>
  <si>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</si>
  <si>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</si>
  <si>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</si>
  <si>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</si>
  <si>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</si>
  <si>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</si>
  <si>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</si>
  <si>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</si>
  <si>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</si>
  <si>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</si>
  <si>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</si>
  <si>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</si>
  <si>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</si>
  <si>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</si>
  <si>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</si>
  <si>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</si>
  <si>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</si>
  <si>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</si>
  <si>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</si>
  <si>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</si>
  <si>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</si>
  <si>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</si>
  <si>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</si>
  <si>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</si>
  <si>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</si>
  <si>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</si>
  <si>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</si>
  <si>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</si>
  <si>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</si>
  <si>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</si>
  <si>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</si>
  <si>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</si>
  <si>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</si>
  <si>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</si>
  <si>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</si>
  <si>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</si>
  <si>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</si>
  <si>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</si>
  <si>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</si>
  <si>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</si>
  <si>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</si>
  <si>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</si>
  <si>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</si>
  <si>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</si>
  <si>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</si>
  <si>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</si>
  <si>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</si>
  <si>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</si>
  <si>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</si>
  <si>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</si>
  <si>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</si>
  <si>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</si>
  <si>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</si>
  <si>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</si>
  <si>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</si>
  <si>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</si>
  <si>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</si>
  <si>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</si>
  <si>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</si>
  <si>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</si>
  <si>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</si>
  <si>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</si>
  <si>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</si>
  <si>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</si>
  <si>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</si>
  <si>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</si>
  <si>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</si>
  <si>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</si>
  <si>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</si>
  <si>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</si>
  <si>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</si>
  <si>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</si>
  <si>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</si>
  <si>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</si>
  <si>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</si>
  <si>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</si>
  <si>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</si>
  <si>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</si>
  <si>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</si>
  <si>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</si>
  <si>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</si>
  <si>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</si>
  <si>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</si>
  <si>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</si>
  <si>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</si>
  <si>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</si>
  <si>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</si>
  <si>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</si>
  <si>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</si>
  <si>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</si>
  <si>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</si>
  <si>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</si>
  <si>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</si>
  <si>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</si>
  <si>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</si>
  <si>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</si>
  <si>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</si>
  <si>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</si>
  <si>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</si>
  <si>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</si>
  <si>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</si>
  <si>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</si>
  <si>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</si>
  <si>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</si>
  <si>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</si>
  <si>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</si>
  <si>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</si>
  <si>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</si>
  <si>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</si>
  <si>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</si>
  <si>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</si>
  <si>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</si>
  <si>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</si>
  <si>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</si>
  <si>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</si>
  <si>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</si>
  <si>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</si>
  <si>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</si>
  <si>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</si>
  <si>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</si>
  <si>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</si>
  <si>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</si>
  <si>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</si>
  <si>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</si>
  <si>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</si>
  <si>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</si>
  <si>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</si>
  <si>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</si>
  <si>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</si>
  <si>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</si>
  <si>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</si>
  <si>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</si>
  <si>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</si>
  <si>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</si>
  <si>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</si>
  <si>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</si>
  <si>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</si>
  <si>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</si>
  <si>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</si>
  <si>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</si>
  <si>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</si>
  <si>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</si>
  <si>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</si>
  <si>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</si>
  <si>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</si>
  <si>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</si>
  <si>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</si>
  <si>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</si>
  <si>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</si>
  <si>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</si>
  <si>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</si>
  <si>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</si>
  <si>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</si>
  <si>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</si>
  <si>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</si>
  <si>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</si>
  <si>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</si>
  <si>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</si>
  <si>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</si>
  <si>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</si>
  <si>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</si>
  <si>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</si>
  <si>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</si>
  <si>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</si>
  <si>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</si>
  <si>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</si>
  <si>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</si>
  <si>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</si>
  <si>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</si>
  <si>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</si>
  <si>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</si>
  <si>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</si>
  <si>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</si>
  <si>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</si>
  <si>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</si>
  <si>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</si>
  <si>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</si>
  <si>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</si>
  <si>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</si>
  <si>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</si>
  <si>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</si>
  <si>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</si>
  <si>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</si>
  <si>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</si>
  <si>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</si>
  <si>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</si>
  <si>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</si>
  <si>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</si>
  <si>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</si>
  <si>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</si>
  <si>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</si>
  <si>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</si>
  <si>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</si>
  <si>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</si>
  <si>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</si>
  <si>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</si>
  <si>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</si>
  <si>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</si>
  <si>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</si>
  <si>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</si>
  <si>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</si>
  <si>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</si>
  <si>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</si>
  <si>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</si>
  <si>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</si>
  <si>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</si>
  <si>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</si>
  <si>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</si>
  <si>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</si>
  <si>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</si>
  <si>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</si>
  <si>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</si>
  <si>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</si>
  <si>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</si>
  <si>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</si>
  <si>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</si>
  <si>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</si>
  <si>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</si>
  <si>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</si>
  <si>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</si>
  <si>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</si>
  <si>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</si>
  <si>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</si>
  <si>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</si>
  <si>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</si>
  <si>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</si>
  <si>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</si>
  <si>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</si>
  <si>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</si>
  <si>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</si>
  <si>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</si>
  <si>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</si>
  <si>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</si>
  <si>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</si>
  <si>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</si>
  <si>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</si>
  <si>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</si>
  <si>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</si>
  <si>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</si>
  <si>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</si>
  <si>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</si>
  <si>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</si>
  <si>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</si>
  <si>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</si>
  <si>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</si>
  <si>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</si>
  <si>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</si>
  <si>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</si>
  <si>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</si>
  <si>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</si>
  <si>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</si>
  <si>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</si>
  <si>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</si>
  <si>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</si>
  <si>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</si>
  <si>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</si>
  <si>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</si>
  <si>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</si>
  <si>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</si>
  <si>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</si>
  <si>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</si>
  <si>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</si>
  <si>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</si>
  <si>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</si>
  <si>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</si>
  <si>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</si>
  <si>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</si>
  <si>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</si>
  <si>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</si>
  <si>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</si>
  <si>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</si>
  <si>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</si>
  <si>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</si>
  <si>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</si>
  <si>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</si>
  <si>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</si>
  <si>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</si>
  <si>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</si>
  <si>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</si>
  <si>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</si>
  <si>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</si>
  <si>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</si>
  <si>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</si>
  <si>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</si>
  <si>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</si>
  <si>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</si>
  <si>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</si>
  <si>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</si>
  <si>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</si>
  <si>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</si>
  <si>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</si>
  <si>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</si>
  <si>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</si>
  <si>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</si>
  <si>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</si>
  <si>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</si>
  <si>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</si>
  <si>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</si>
  <si>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</si>
  <si>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</si>
  <si>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</si>
  <si>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</si>
  <si>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</si>
  <si>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</si>
  <si>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</si>
  <si>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</si>
  <si>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</si>
  <si>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</si>
  <si>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</si>
  <si>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</si>
  <si>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</si>
  <si>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</si>
  <si>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</si>
  <si>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</si>
  <si>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</si>
  <si>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</si>
  <si>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</si>
  <si>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</si>
  <si>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</si>
  <si>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</si>
  <si>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</si>
  <si>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</si>
  <si>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</si>
  <si>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</si>
  <si>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</si>
  <si>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</si>
  <si>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</si>
  <si>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</si>
  <si>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</si>
  <si>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</si>
  <si>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</si>
  <si>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</si>
  <si>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</si>
  <si>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</si>
  <si>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</si>
  <si>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</si>
  <si>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</si>
  <si>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</si>
  <si>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</si>
  <si>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</si>
  <si>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</si>
  <si>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</si>
  <si>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</si>
  <si>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</si>
  <si>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</si>
  <si>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</si>
  <si>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</si>
  <si>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</si>
  <si>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</si>
  <si>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</si>
  <si>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</si>
  <si>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</si>
  <si>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</si>
  <si>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</si>
  <si>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</si>
  <si>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</si>
  <si>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</si>
  <si>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</si>
  <si>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</si>
  <si>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</si>
  <si>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</si>
  <si>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</si>
  <si>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</si>
  <si>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</si>
  <si>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</si>
  <si>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</si>
  <si>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</si>
  <si>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</si>
  <si>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</si>
  <si>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</si>
  <si>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</si>
  <si>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</si>
  <si>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</si>
  <si>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</si>
  <si>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</si>
  <si>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</si>
  <si>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</si>
  <si>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</si>
  <si>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</si>
  <si>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</si>
  <si>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</si>
  <si>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</si>
  <si>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</si>
  <si>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</si>
  <si>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</si>
  <si>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</si>
  <si>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</si>
  <si>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</si>
  <si>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</si>
  <si>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</si>
  <si>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</si>
  <si>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</si>
  <si>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</si>
  <si>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</si>
  <si>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</si>
  <si>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</si>
  <si>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</si>
  <si>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</si>
  <si>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</si>
  <si>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</si>
  <si>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</si>
  <si>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</si>
  <si>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</si>
  <si>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</si>
  <si>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</si>
  <si>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</si>
  <si>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</si>
  <si>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</si>
  <si>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</si>
  <si>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</si>
  <si>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</si>
  <si>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</si>
  <si>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</si>
  <si>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</si>
  <si>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</si>
  <si>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</si>
  <si>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</si>
  <si>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</si>
  <si>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</si>
  <si>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</si>
  <si>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</si>
  <si>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</si>
  <si>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</si>
  <si>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</si>
  <si>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</si>
  <si>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</si>
  <si>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</si>
  <si>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</si>
  <si>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</si>
  <si>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</si>
  <si>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</si>
  <si>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</si>
  <si>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</si>
  <si>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</si>
  <si>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</si>
  <si>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</si>
  <si>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</si>
  <si>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</si>
  <si>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</si>
  <si>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</si>
  <si>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</si>
  <si>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</si>
  <si>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</si>
  <si>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</si>
  <si>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</si>
  <si>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</si>
  <si>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</si>
  <si>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</si>
  <si>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</si>
  <si>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</si>
  <si>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</si>
  <si>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</si>
  <si>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</si>
  <si>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</si>
  <si>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</si>
  <si>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</si>
  <si>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</si>
  <si>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</si>
  <si>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</si>
  <si>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</si>
  <si>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</si>
  <si>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</si>
  <si>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</si>
  <si>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</si>
  <si>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</si>
  <si>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</si>
  <si>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</si>
  <si>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</si>
  <si>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</si>
  <si>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</si>
  <si>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</si>
  <si>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</si>
  <si>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</si>
  <si>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</si>
  <si>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</si>
  <si>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</si>
  <si>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</si>
  <si>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</si>
  <si>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</si>
  <si>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</si>
  <si>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</si>
  <si>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</si>
  <si>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</si>
  <si>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</si>
  <si>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</si>
  <si>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</si>
  <si>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</si>
  <si>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</si>
  <si>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</si>
  <si>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</si>
  <si>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</si>
  <si>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</si>
  <si>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</si>
  <si>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</si>
  <si>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</si>
  <si>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</si>
  <si>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</si>
  <si>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</si>
  <si>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</si>
  <si>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</si>
  <si>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</si>
  <si>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</si>
  <si>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</si>
  <si>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</si>
  <si>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</si>
  <si>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</si>
  <si>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</si>
  <si>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</si>
  <si>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</si>
  <si>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</si>
  <si>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</si>
  <si>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</si>
  <si>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</si>
  <si>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</si>
  <si>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</si>
  <si>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</si>
  <si>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</si>
  <si>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</si>
  <si>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</si>
  <si>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</si>
  <si>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</si>
  <si>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</si>
  <si>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</si>
  <si>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</si>
  <si>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</si>
  <si>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</si>
  <si>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</si>
  <si>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</si>
  <si>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</si>
  <si>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</si>
  <si>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</si>
  <si>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</si>
  <si>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</si>
  <si>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</si>
  <si>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</si>
  <si>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</si>
  <si>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</si>
  <si>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</si>
  <si>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</si>
  <si>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</si>
  <si>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</si>
  <si>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</si>
  <si>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</si>
  <si>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</si>
  <si>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</si>
  <si>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</si>
  <si>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</si>
  <si>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</si>
  <si>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</si>
  <si>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</si>
  <si>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</si>
  <si>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</si>
  <si>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</si>
  <si>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</si>
  <si>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</si>
  <si>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</si>
  <si>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</si>
  <si>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</si>
  <si>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</si>
  <si>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</si>
  <si>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</si>
  <si>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</si>
  <si>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</si>
  <si>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</si>
  <si>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</si>
  <si>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</si>
  <si>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</si>
  <si>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</si>
  <si>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</si>
  <si>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</si>
  <si>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</si>
  <si>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</si>
  <si>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</si>
  <si>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</si>
  <si>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</si>
  <si>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</si>
  <si>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</si>
  <si>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</si>
  <si>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</si>
  <si>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</si>
  <si>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</si>
  <si>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</si>
  <si>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</si>
  <si>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</si>
  <si>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</si>
  <si>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</si>
  <si>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</si>
  <si>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</si>
  <si>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</si>
  <si>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</si>
  <si>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</si>
  <si>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</si>
  <si>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</si>
  <si>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</si>
  <si>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</si>
  <si>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</si>
  <si>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</si>
  <si>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</si>
  <si>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</si>
  <si>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</si>
  <si>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</si>
  <si>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</si>
  <si>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</si>
  <si>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</si>
  <si>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</si>
  <si>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</si>
  <si>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</si>
  <si>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</si>
  <si>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</si>
  <si>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</si>
  <si>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</si>
  <si>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</si>
  <si>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</si>
  <si>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</si>
  <si>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</si>
  <si>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</si>
  <si>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</si>
  <si>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</si>
  <si>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</si>
  <si>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</si>
  <si>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</si>
  <si>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</si>
  <si>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</si>
  <si>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</si>
  <si>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</si>
  <si>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</si>
  <si>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</si>
  <si>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</si>
  <si>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</si>
  <si>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</si>
  <si>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</si>
  <si>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</si>
  <si>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</si>
  <si>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</si>
  <si>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</si>
  <si>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</si>
  <si>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</si>
  <si>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</si>
  <si>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</si>
  <si>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</si>
  <si>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</si>
  <si>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</si>
  <si>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</si>
  <si>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</si>
  <si>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</si>
  <si>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</si>
  <si>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</si>
  <si>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</si>
  <si>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</si>
  <si>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</si>
  <si>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</si>
  <si>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</si>
  <si>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</si>
  <si>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</si>
  <si>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</si>
  <si>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</si>
  <si>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</si>
  <si>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</si>
  <si>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</si>
  <si>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</si>
  <si>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</si>
  <si>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</si>
  <si>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</si>
  <si>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</si>
  <si>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</si>
  <si>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</si>
  <si>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</si>
  <si>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</si>
  <si>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</si>
  <si>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</si>
  <si>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</si>
  <si>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</si>
  <si>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</si>
  <si>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</si>
  <si>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</si>
  <si>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</si>
  <si>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</si>
  <si>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</si>
  <si>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</si>
  <si>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</si>
  <si>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</si>
  <si>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</si>
  <si>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</si>
  <si>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</si>
  <si>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</si>
  <si>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</si>
  <si>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</si>
  <si>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</si>
  <si>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</si>
  <si>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</si>
  <si>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</si>
  <si>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</si>
  <si>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</si>
  <si>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</si>
  <si>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</si>
  <si>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</si>
  <si>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</si>
  <si>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</si>
  <si>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</si>
  <si>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</si>
  <si>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</si>
  <si>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</si>
  <si>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</si>
  <si>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</si>
  <si>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</si>
  <si>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</si>
  <si>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</si>
  <si>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</si>
  <si>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</si>
  <si>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</si>
  <si>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</si>
  <si>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</si>
  <si>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</si>
  <si>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</si>
  <si>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</si>
  <si>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</si>
  <si>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</si>
  <si>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</si>
  <si>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</si>
  <si>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</si>
  <si>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</si>
  <si>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</si>
  <si>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</si>
  <si>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</si>
  <si>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</si>
  <si>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</si>
  <si>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</si>
  <si>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</si>
  <si>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</si>
  <si>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</si>
  <si>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</si>
  <si>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</si>
  <si>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</si>
  <si>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</si>
  <si>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</si>
  <si>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</si>
  <si>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</si>
  <si>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</si>
  <si>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</si>
  <si>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</si>
  <si>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</si>
  <si>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</si>
  <si>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</si>
  <si>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</si>
  <si>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</si>
  <si>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</si>
  <si>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</si>
  <si>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</si>
  <si>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</si>
  <si>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</si>
  <si>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</si>
  <si>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</si>
  <si>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</si>
  <si>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</si>
  <si>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</si>
  <si>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</si>
  <si>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</si>
  <si>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</si>
  <si>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</si>
  <si>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</si>
  <si>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</si>
  <si>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</si>
  <si>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</si>
  <si>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</si>
  <si>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</si>
  <si>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</si>
  <si>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</si>
  <si>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</si>
  <si>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</si>
  <si>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</si>
  <si>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</si>
  <si>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</si>
  <si>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</si>
  <si>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</si>
  <si>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</si>
  <si>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</si>
  <si>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</si>
  <si>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</si>
  <si>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</si>
  <si>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</si>
  <si>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</si>
  <si>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</si>
  <si>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</si>
  <si>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</si>
  <si>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</si>
  <si>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</si>
  <si>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</si>
  <si>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</si>
  <si>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</si>
  <si>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</si>
  <si>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</si>
  <si>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</si>
  <si>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</si>
  <si>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</si>
  <si>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</si>
  <si>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</si>
  <si>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</si>
  <si>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</si>
  <si>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</si>
  <si>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</si>
  <si>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</si>
  <si>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</si>
  <si>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</si>
  <si>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</si>
  <si>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</si>
  <si>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</si>
  <si>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</si>
  <si>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</si>
  <si>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</si>
  <si>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</si>
  <si>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</si>
  <si>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</si>
  <si>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</si>
  <si>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</si>
  <si>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</si>
  <si>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</si>
  <si>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</si>
  <si>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</si>
  <si>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</si>
  <si>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</si>
  <si>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</si>
  <si>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</si>
  <si>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</si>
  <si>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</si>
  <si>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</si>
  <si>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</si>
  <si>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</si>
  <si>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</si>
  <si>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</si>
  <si>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</si>
  <si>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</si>
  <si>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</si>
  <si>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</si>
  <si>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</si>
  <si>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</si>
  <si>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</si>
  <si>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</si>
  <si>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</si>
  <si>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</si>
  <si>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</si>
  <si>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</si>
  <si>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</si>
  <si>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</si>
  <si>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</si>
  <si>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</si>
  <si>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</si>
  <si>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</si>
  <si>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</si>
  <si>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</si>
  <si>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</si>
  <si>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</si>
  <si>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</si>
  <si>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</si>
  <si>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</si>
  <si>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</si>
  <si>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</si>
  <si>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</si>
  <si>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</si>
  <si>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</si>
  <si>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</si>
  <si>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</si>
  <si>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</si>
  <si>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</si>
  <si>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</si>
  <si>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</si>
  <si>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</si>
  <si>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</si>
  <si>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</si>
  <si>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</si>
  <si>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</si>
  <si>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</si>
  <si>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</si>
  <si>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</si>
  <si>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</si>
  <si>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</si>
  <si>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</si>
  <si>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</si>
  <si>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</si>
  <si>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</si>
  <si>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</si>
  <si>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</si>
  <si>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</si>
  <si>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</si>
  <si>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</si>
  <si>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</si>
  <si>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</si>
  <si>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</si>
  <si>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</si>
  <si>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</si>
  <si>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</si>
  <si>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</si>
  <si>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</si>
  <si>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</si>
  <si>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</si>
  <si>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</si>
  <si>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</si>
  <si>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</si>
  <si>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</si>
  <si>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</si>
  <si>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</si>
  <si>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</si>
  <si>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</si>
  <si>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</si>
  <si>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</si>
  <si>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</si>
  <si>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</si>
  <si>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</si>
  <si>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</si>
  <si>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</si>
  <si>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</si>
  <si>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</si>
  <si>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</si>
  <si>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</si>
  <si>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</si>
  <si>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</si>
  <si>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</si>
  <si>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</si>
  <si>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</si>
  <si>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</si>
  <si>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</si>
  <si>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</si>
  <si>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</si>
  <si>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</si>
  <si>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</si>
  <si>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</si>
  <si>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</si>
  <si>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</si>
  <si>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</si>
  <si>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</si>
  <si>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</si>
  <si>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</si>
  <si>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</si>
  <si>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</si>
  <si>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</si>
  <si>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</si>
  <si>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</si>
  <si>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</si>
  <si>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</si>
  <si>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</si>
  <si>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</si>
  <si>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</si>
  <si>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</si>
  <si>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</si>
  <si>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</si>
  <si>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</si>
  <si>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</si>
  <si>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</si>
  <si>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</si>
  <si>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</si>
  <si>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</si>
  <si>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</si>
  <si>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</si>
  <si>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</si>
  <si>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</si>
  <si>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</si>
  <si>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</si>
  <si>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</si>
  <si>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</si>
  <si>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</si>
  <si>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</si>
  <si>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</si>
  <si>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</si>
  <si>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</si>
  <si>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</si>
  <si>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</si>
  <si>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</si>
  <si>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</si>
  <si>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</si>
  <si>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</si>
  <si>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</si>
  <si>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</si>
  <si>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</si>
  <si>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</si>
  <si>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</si>
  <si>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</si>
  <si>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</si>
  <si>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</si>
  <si>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</si>
  <si>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</si>
  <si>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</si>
  <si>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</si>
  <si>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</si>
  <si>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</si>
  <si>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</si>
  <si>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</si>
  <si>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</si>
  <si>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</si>
  <si>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</si>
  <si>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</si>
  <si>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</si>
  <si>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</si>
  <si>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</si>
  <si>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</si>
  <si>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</si>
  <si>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</si>
  <si>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</si>
  <si>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</si>
  <si>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</si>
  <si>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</si>
  <si>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</si>
  <si>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</si>
  <si>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</si>
  <si>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</si>
  <si>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</si>
  <si>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</si>
  <si>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</si>
  <si>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</si>
  <si>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</si>
  <si>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</si>
  <si>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</si>
  <si>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</si>
  <si>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</si>
  <si>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</si>
  <si>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</si>
  <si>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</si>
  <si>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</si>
  <si>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</si>
  <si>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</si>
  <si>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</si>
  <si>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</si>
  <si>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</si>
  <si>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</si>
  <si>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</si>
  <si>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</si>
  <si>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</si>
  <si>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</si>
  <si>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</si>
  <si>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</si>
  <si>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</si>
  <si>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</si>
  <si>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</si>
  <si>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</si>
  <si>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</si>
  <si>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</si>
  <si>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</si>
  <si>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</si>
  <si>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</si>
  <si>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</si>
  <si>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</si>
  <si>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</si>
  <si>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</si>
  <si>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</si>
  <si>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</si>
  <si>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</si>
  <si>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</si>
  <si>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</si>
  <si>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</si>
  <si>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</si>
  <si>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</si>
  <si>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</si>
  <si>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</si>
  <si>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</si>
  <si>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</si>
  <si>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</si>
  <si>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</si>
  <si>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</si>
  <si>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</si>
  <si>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</si>
  <si>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</si>
  <si>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</si>
  <si>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</si>
  <si>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</si>
  <si>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</si>
  <si>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</si>
  <si>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</si>
  <si>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</si>
  <si>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</si>
  <si>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</si>
  <si>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</si>
  <si>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</si>
  <si>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</si>
  <si>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</si>
  <si>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</si>
  <si>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</si>
  <si>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</si>
  <si>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</si>
  <si>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</si>
  <si>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</si>
  <si>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</si>
  <si>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</si>
  <si>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</si>
  <si>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</si>
  <si>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</si>
  <si>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</si>
  <si>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</si>
  <si>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</si>
  <si>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</si>
  <si>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</si>
  <si>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</si>
  <si>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</si>
  <si>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</si>
  <si>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</si>
  <si>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</si>
  <si>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</si>
  <si>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</si>
  <si>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</si>
  <si>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</si>
  <si>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</si>
  <si>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</si>
  <si>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</si>
  <si>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</si>
  <si>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</si>
  <si>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</si>
  <si>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</si>
  <si>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</si>
  <si>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</si>
  <si>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</si>
  <si>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</si>
  <si>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</si>
  <si>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</si>
  <si>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</si>
  <si>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</si>
  <si>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</si>
  <si>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</si>
  <si>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</si>
  <si>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</si>
  <si>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</si>
  <si>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</si>
  <si>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</si>
  <si>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</si>
  <si>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</si>
  <si>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</si>
  <si>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</si>
  <si>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</si>
  <si>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</si>
  <si>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</si>
  <si>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</si>
  <si>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</si>
  <si>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</si>
  <si>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</si>
  <si>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</si>
  <si>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</si>
  <si>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</si>
  <si>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</si>
  <si>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</si>
  <si>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</si>
  <si>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</si>
  <si>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</si>
  <si>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</si>
  <si>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</si>
  <si>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</si>
  <si>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</si>
  <si>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</si>
  <si>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</si>
  <si>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</si>
  <si>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</si>
  <si>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</si>
  <si>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</si>
  <si>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</si>
  <si>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</si>
  <si>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</si>
  <si>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</si>
  <si>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</si>
  <si>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</si>
  <si>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</si>
  <si>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</si>
  <si>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</si>
  <si>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</si>
  <si>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</si>
  <si>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</si>
  <si>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</si>
  <si>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</si>
  <si>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</si>
  <si>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</si>
  <si>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</si>
  <si>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</si>
  <si>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</si>
  <si>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</si>
  <si>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</si>
  <si>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</si>
  <si>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</si>
  <si>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</si>
  <si>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</si>
  <si>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</si>
  <si>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</si>
  <si>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</si>
  <si>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</si>
  <si>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</si>
  <si>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</si>
  <si>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</si>
  <si>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</si>
  <si>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</si>
  <si>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</si>
  <si>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</si>
  <si>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</si>
  <si>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</si>
  <si>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</si>
  <si>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</si>
  <si>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</si>
  <si>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</si>
  <si>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</si>
  <si>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</si>
  <si>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</si>
  <si>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</si>
  <si>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</si>
  <si>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</si>
  <si>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</si>
  <si>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</si>
  <si>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</si>
  <si>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</si>
  <si>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</si>
  <si>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</si>
  <si>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</si>
  <si>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</si>
  <si>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</si>
  <si>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</si>
  <si>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</si>
  <si>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</si>
  <si>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</si>
  <si>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</si>
  <si>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</si>
  <si>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</si>
  <si>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</si>
  <si>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</si>
  <si>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</si>
  <si>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</si>
  <si>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</si>
  <si>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</si>
  <si>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</si>
  <si>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</si>
  <si>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</si>
  <si>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</si>
  <si>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</si>
  <si>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</si>
  <si>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</si>
  <si>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</si>
  <si>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</si>
  <si>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</si>
  <si>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</si>
  <si>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</si>
  <si>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</si>
  <si>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</si>
  <si>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</si>
  <si>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</si>
  <si>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</si>
  <si>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</si>
  <si>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</si>
  <si>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</si>
  <si>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</si>
  <si>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</si>
  <si>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</si>
  <si>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</si>
  <si>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</si>
  <si>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</si>
  <si>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</si>
  <si>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</si>
  <si>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</si>
  <si>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</si>
  <si>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</si>
  <si>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</si>
  <si>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</si>
  <si>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</si>
  <si>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</si>
  <si>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</si>
  <si>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</si>
  <si>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</si>
  <si>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</si>
  <si>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</si>
  <si>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</si>
  <si>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</si>
  <si>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</si>
  <si>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</si>
  <si>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</si>
  <si>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</si>
  <si>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</si>
  <si>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</si>
  <si>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</si>
  <si>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</si>
  <si>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</si>
  <si>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</si>
  <si>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</si>
  <si>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</si>
  <si>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</si>
  <si>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</si>
  <si>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</si>
  <si>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</si>
  <si>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</si>
  <si>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</si>
  <si>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</si>
  <si>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</si>
  <si>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</si>
  <si>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</si>
  <si>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</si>
  <si>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</si>
  <si>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</si>
  <si>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</si>
  <si>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</si>
  <si>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</si>
  <si>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</si>
  <si>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</si>
  <si>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</si>
  <si>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</si>
  <si>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</si>
  <si>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</si>
  <si>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</si>
  <si>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</si>
  <si>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</si>
  <si>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</si>
  <si>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</si>
  <si>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</si>
  <si>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</si>
  <si>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</si>
  <si>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</si>
  <si>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</si>
  <si>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</si>
  <si>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</si>
  <si>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</si>
  <si>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</si>
  <si>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</si>
  <si>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</si>
  <si>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</si>
  <si>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</si>
  <si>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</si>
  <si>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</si>
  <si>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</si>
  <si>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</si>
  <si>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</si>
  <si>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</si>
  <si>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</si>
  <si>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</si>
  <si>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</si>
  <si>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</si>
  <si>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</si>
  <si>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</si>
  <si>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</si>
  <si>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</si>
  <si>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</si>
  <si>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</si>
  <si>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</si>
  <si>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</si>
  <si>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</si>
  <si>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</si>
  <si>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</si>
  <si>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</si>
  <si>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</si>
  <si>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</si>
  <si>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</si>
  <si>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</si>
  <si>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</si>
  <si>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</si>
  <si>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</si>
  <si>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</si>
  <si>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</si>
  <si>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</si>
  <si>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</si>
  <si>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</si>
  <si>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</si>
  <si>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</si>
  <si>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</si>
  <si>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</si>
  <si>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</si>
  <si>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</si>
  <si>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</si>
  <si>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</si>
  <si>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</si>
  <si>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</si>
  <si>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</si>
  <si>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</si>
  <si>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</si>
  <si>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</si>
  <si>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</si>
  <si>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</si>
  <si>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</si>
  <si>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</si>
  <si>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</si>
  <si>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</si>
  <si>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</si>
  <si>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</si>
  <si>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</si>
  <si>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</si>
  <si>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</si>
  <si>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</si>
  <si>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</si>
  <si>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</si>
  <si>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</si>
  <si>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</si>
  <si>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</si>
  <si>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</si>
  <si>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</si>
  <si>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</si>
  <si>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</si>
  <si>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</si>
  <si>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</si>
  <si>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</si>
  <si>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</si>
  <si>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</si>
  <si>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</si>
  <si>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</si>
  <si>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</si>
  <si>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</si>
  <si>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</si>
  <si>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</si>
  <si>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</si>
  <si>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</si>
  <si>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</si>
  <si>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</si>
  <si>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</si>
  <si>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</si>
  <si>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</si>
  <si>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</si>
  <si>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</si>
  <si>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</si>
  <si>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</si>
  <si>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</si>
  <si>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</si>
  <si>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</si>
  <si>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</si>
  <si>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</si>
  <si>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</si>
  <si>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</si>
  <si>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</si>
  <si>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</si>
  <si>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</si>
  <si>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</si>
  <si>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</si>
  <si>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</si>
  <si>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</si>
  <si>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</si>
  <si>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</si>
  <si>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</si>
  <si>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</si>
  <si>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</si>
  <si>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</si>
  <si>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</si>
  <si>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</si>
  <si>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</si>
  <si>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</si>
  <si>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</si>
  <si>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</si>
  <si>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</si>
  <si>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</si>
  <si>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</si>
  <si>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</si>
  <si>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</si>
  <si>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</si>
  <si>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</si>
  <si>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</si>
  <si>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</si>
  <si>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</si>
  <si>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</si>
  <si>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</si>
  <si>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</si>
  <si>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</si>
  <si>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</si>
  <si>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</si>
  <si>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</si>
  <si>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</si>
  <si>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</si>
  <si>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</si>
  <si>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</si>
  <si>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</si>
  <si>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</si>
  <si>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</si>
  <si>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</si>
  <si>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</si>
  <si>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</si>
  <si>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</si>
  <si>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</si>
  <si>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</si>
  <si>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</si>
  <si>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</si>
  <si>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</si>
  <si>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</si>
  <si>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</si>
  <si>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</si>
  <si>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</si>
  <si>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</si>
  <si>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</si>
  <si>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</si>
  <si>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</si>
  <si>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</si>
  <si>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</si>
  <si>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</si>
  <si>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</si>
  <si>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</si>
  <si>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</si>
  <si>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</si>
  <si>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</si>
  <si>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</si>
  <si>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</si>
  <si>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</si>
  <si>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</si>
  <si>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</si>
  <si>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</si>
  <si>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</si>
  <si>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</si>
  <si>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</si>
  <si>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</si>
  <si>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</si>
  <si>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</si>
  <si>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</si>
  <si>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</si>
  <si>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</si>
  <si>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</si>
  <si>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</si>
  <si>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</si>
  <si>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</si>
  <si>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</si>
  <si>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</si>
  <si>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</si>
  <si>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</si>
  <si>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</si>
  <si>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</si>
  <si>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</si>
  <si>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</si>
  <si>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</si>
  <si>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</si>
  <si>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</si>
  <si>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</si>
  <si>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</si>
  <si>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</si>
  <si>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</si>
  <si>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</si>
  <si>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</si>
  <si>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</si>
  <si>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</si>
  <si>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</si>
  <si>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</si>
  <si>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</si>
  <si>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</si>
  <si>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</si>
  <si>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</si>
  <si>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</si>
  <si>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</si>
  <si>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</si>
  <si>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</si>
  <si>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</si>
  <si>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</si>
  <si>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</si>
  <si>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</si>
  <si>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</si>
  <si>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</si>
  <si>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</si>
  <si>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</si>
  <si>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</si>
  <si>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</si>
  <si>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</si>
  <si>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</si>
  <si>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</si>
  <si>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</si>
  <si>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</si>
  <si>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</si>
  <si>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</si>
  <si>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</si>
  <si>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</si>
  <si>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</si>
  <si>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</si>
  <si>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</si>
  <si>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</si>
  <si>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</si>
  <si>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</si>
  <si>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</si>
  <si>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</si>
  <si>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</si>
  <si>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</si>
  <si>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</si>
  <si>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</si>
  <si>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</si>
  <si>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</si>
  <si>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</si>
  <si>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</si>
  <si>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</si>
  <si>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</si>
  <si>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</si>
  <si>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</si>
  <si>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</si>
  <si>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</si>
  <si>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</si>
  <si>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</si>
  <si>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</si>
  <si>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</si>
  <si>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</si>
  <si>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</si>
  <si>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</si>
  <si>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</si>
  <si>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</si>
  <si>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</si>
  <si>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</si>
  <si>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</si>
  <si>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</si>
  <si>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</si>
  <si>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</si>
  <si>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</si>
  <si>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</si>
  <si>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</si>
  <si>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</si>
  <si>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</si>
  <si>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</si>
  <si>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</si>
  <si>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</si>
  <si>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</si>
  <si>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</si>
  <si>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</si>
  <si>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</si>
  <si>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</si>
  <si>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</si>
  <si>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</si>
  <si>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</si>
  <si>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</si>
  <si>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</si>
  <si>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</si>
  <si>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</si>
  <si>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</si>
  <si>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</si>
  <si>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</si>
  <si>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</si>
  <si>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</si>
  <si>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</si>
  <si>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</si>
  <si>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</si>
  <si>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</si>
  <si>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</si>
  <si>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</si>
  <si>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</si>
  <si>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</si>
  <si>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</si>
  <si>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</si>
  <si>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</si>
  <si>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</si>
  <si>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</si>
  <si>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</si>
  <si>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</si>
  <si>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</si>
  <si>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</si>
  <si>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</si>
  <si>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</si>
  <si>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</si>
  <si>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</si>
  <si>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</si>
  <si>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</si>
  <si>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</si>
  <si>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</si>
  <si>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</si>
  <si>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</si>
  <si>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</si>
  <si>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</si>
  <si>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</si>
  <si>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</si>
  <si>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</si>
  <si>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</si>
  <si>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</si>
  <si>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</si>
  <si>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</si>
  <si>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</si>
  <si>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</si>
  <si>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</si>
  <si>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</si>
  <si>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</si>
  <si>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</si>
  <si>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</si>
  <si>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</si>
  <si>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</si>
  <si>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</si>
  <si>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</si>
  <si>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</si>
  <si>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</si>
  <si>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</si>
  <si>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</si>
  <si>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</si>
  <si>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</si>
  <si>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</si>
  <si>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</si>
  <si>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</si>
  <si>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</si>
  <si>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</si>
  <si>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</si>
  <si>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</si>
  <si>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</si>
  <si>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</si>
  <si>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</si>
  <si>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</si>
  <si>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</si>
  <si>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</si>
  <si>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</si>
  <si>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</si>
  <si>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</si>
  <si>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</si>
  <si>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</si>
  <si>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</si>
  <si>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</si>
  <si>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</si>
  <si>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</si>
  <si>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</si>
  <si>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</si>
  <si>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</si>
  <si>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</si>
  <si>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</si>
  <si>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</si>
  <si>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</si>
  <si>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</si>
  <si>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</si>
  <si>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</si>
  <si>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</si>
  <si>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</si>
  <si>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</si>
  <si>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</si>
  <si>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</si>
  <si>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</si>
  <si>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</si>
  <si>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</si>
  <si>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</si>
  <si>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</si>
  <si>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</si>
  <si>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</si>
  <si>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</si>
  <si>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</si>
  <si>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</si>
  <si>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</si>
  <si>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</si>
  <si>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</si>
  <si>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</si>
  <si>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</si>
  <si>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</si>
  <si>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</si>
  <si>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</si>
  <si>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</si>
  <si>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</si>
  <si>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</si>
  <si>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</si>
  <si>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</si>
  <si>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</si>
  <si>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</si>
  <si>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</si>
  <si>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</si>
  <si>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</si>
  <si>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</si>
  <si>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</si>
  <si>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</si>
  <si>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</si>
  <si>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</si>
  <si>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</si>
  <si>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</si>
  <si>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</si>
  <si>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</si>
  <si>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</si>
  <si>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</si>
  <si>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</si>
  <si>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</si>
  <si>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</si>
  <si>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</si>
  <si>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</si>
  <si>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</si>
  <si>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</si>
  <si>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</si>
  <si>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</si>
  <si>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</si>
  <si>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</si>
  <si>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</si>
  <si>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</si>
  <si>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</si>
  <si>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</si>
  <si>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</si>
  <si>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</si>
  <si>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</si>
  <si>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</si>
  <si>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</si>
  <si>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</si>
  <si>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</si>
  <si>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</si>
  <si>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</si>
  <si>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</si>
  <si>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</si>
  <si>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</si>
  <si>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</si>
  <si>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</si>
  <si>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</si>
  <si>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</si>
  <si>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</si>
  <si>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</si>
  <si>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</si>
  <si>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</si>
  <si>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</si>
  <si>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</si>
  <si>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</si>
  <si>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</si>
  <si>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</si>
  <si>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</si>
  <si>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</si>
  <si>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</si>
  <si>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</si>
  <si>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</si>
  <si>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</si>
  <si>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</si>
  <si>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</si>
  <si>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</si>
  <si>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</si>
  <si>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</si>
  <si>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</si>
  <si>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</si>
  <si>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</si>
  <si>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</si>
  <si>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</si>
  <si>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</si>
  <si>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</si>
  <si>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</si>
  <si>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</si>
  <si>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</si>
  <si>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</si>
  <si>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</si>
  <si>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</si>
  <si>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</si>
  <si>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</si>
  <si>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</si>
  <si>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</si>
  <si>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</si>
  <si>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</si>
  <si>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</si>
  <si>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</si>
  <si>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</si>
  <si>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</si>
  <si>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</si>
  <si>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</si>
  <si>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</si>
  <si>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</si>
  <si>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</si>
  <si>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</si>
  <si>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</si>
  <si>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</si>
  <si>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</si>
  <si>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</si>
  <si>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</si>
  <si>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</si>
  <si>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</si>
  <si>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</si>
  <si>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</si>
  <si>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</si>
  <si>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</si>
  <si>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</si>
  <si>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</si>
  <si>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</si>
  <si>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</si>
  <si>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</si>
  <si>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</si>
  <si>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</si>
  <si>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</si>
  <si>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</si>
  <si>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</si>
  <si>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</si>
  <si>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</si>
  <si>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</si>
  <si>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</si>
  <si>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</si>
  <si>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</si>
  <si>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</si>
  <si>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</si>
  <si>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</si>
  <si>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</si>
  <si>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</si>
  <si>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</si>
  <si>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</si>
  <si>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</si>
  <si>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</si>
  <si>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</si>
  <si>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</si>
  <si>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</si>
  <si>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</si>
  <si>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</si>
  <si>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</si>
  <si>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</si>
  <si>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</si>
  <si>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</si>
  <si>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</si>
  <si>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</si>
  <si>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</si>
  <si>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</si>
  <si>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</si>
  <si>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</si>
  <si>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</si>
  <si>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</si>
  <si>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</si>
  <si>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</si>
  <si>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</si>
  <si>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</si>
  <si>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</si>
  <si>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</si>
  <si>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</si>
  <si>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</si>
  <si>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</si>
  <si>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</si>
  <si>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</si>
  <si>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</si>
  <si>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</si>
  <si>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</si>
  <si>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</si>
  <si>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</si>
  <si>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</si>
  <si>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</si>
  <si>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</si>
  <si>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</si>
  <si>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</si>
  <si>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</si>
  <si>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</si>
  <si>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</si>
  <si>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</si>
  <si>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</si>
  <si>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</si>
  <si>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</si>
  <si>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</si>
  <si>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</si>
  <si>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</si>
  <si>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</si>
  <si>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</si>
  <si>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</si>
  <si>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</si>
  <si>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</si>
  <si>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</si>
  <si>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</si>
  <si>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</si>
  <si>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</si>
  <si>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</si>
  <si>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</si>
  <si>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</si>
  <si>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</si>
  <si>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</si>
  <si>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</si>
  <si>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</si>
  <si>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</si>
  <si>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</si>
  <si>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</si>
  <si>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</si>
  <si>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</si>
  <si>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</si>
  <si>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</si>
  <si>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</si>
  <si>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</si>
  <si>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</si>
  <si>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</si>
  <si>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</si>
  <si>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</si>
  <si>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</si>
  <si>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</si>
  <si>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</si>
  <si>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</si>
  <si>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</si>
  <si>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</si>
  <si>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</si>
  <si>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</si>
  <si>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</si>
  <si>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</si>
  <si>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</si>
  <si>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</si>
  <si>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</si>
  <si>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</si>
  <si>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</si>
  <si>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</si>
  <si>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</si>
  <si>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</si>
  <si>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</si>
  <si>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</si>
  <si>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</si>
  <si>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</si>
  <si>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</si>
  <si>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</si>
  <si>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</si>
  <si>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</si>
  <si>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</si>
  <si>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</si>
  <si>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</si>
  <si>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</si>
  <si>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</si>
  <si>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</si>
  <si>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</si>
  <si>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</si>
  <si>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</si>
  <si>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</si>
  <si>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</si>
  <si>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</si>
  <si>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</si>
  <si>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</si>
  <si>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</si>
  <si>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</si>
  <si>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</si>
  <si>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</si>
  <si>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</si>
  <si>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</si>
  <si>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</si>
  <si>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</si>
  <si>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</si>
  <si>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</si>
  <si>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</si>
  <si>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</si>
  <si>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</si>
  <si>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</si>
  <si>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</si>
  <si>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</si>
  <si>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</si>
  <si>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</si>
  <si>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</si>
  <si>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</si>
  <si>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</si>
  <si>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</si>
  <si>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</si>
  <si>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</si>
  <si>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</si>
  <si>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</si>
  <si>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</si>
  <si>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</si>
  <si>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</si>
  <si>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</si>
  <si>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</si>
  <si>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</si>
  <si>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</si>
  <si>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</si>
  <si>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</si>
  <si>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</si>
  <si>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</si>
  <si>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</si>
  <si>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</si>
  <si>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</si>
  <si>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</si>
  <si>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</si>
  <si>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</si>
  <si>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</si>
  <si>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</si>
  <si>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</si>
  <si>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</si>
  <si>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</si>
  <si>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</si>
  <si>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</si>
  <si>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</si>
  <si>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</si>
  <si>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</si>
  <si>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</si>
  <si>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</si>
  <si>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</si>
  <si>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</si>
  <si>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</si>
  <si>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</si>
  <si>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</si>
  <si>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</si>
  <si>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</si>
  <si>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</si>
  <si>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</si>
  <si>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</si>
  <si>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</si>
  <si>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</si>
  <si>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</si>
  <si>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</si>
  <si>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</si>
  <si>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</si>
  <si>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</si>
  <si>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</si>
  <si>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</si>
  <si>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</si>
  <si>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</si>
  <si>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</si>
  <si>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</si>
  <si>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</si>
  <si>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</si>
  <si>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</si>
  <si>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</si>
  <si>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</si>
  <si>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</si>
  <si>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</si>
  <si>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</si>
  <si>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</si>
  <si>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</si>
  <si>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</si>
  <si>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</si>
  <si>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</si>
  <si>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</si>
  <si>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</si>
  <si>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</si>
  <si>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</si>
  <si>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</si>
  <si>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</si>
  <si>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</si>
  <si>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</si>
  <si>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</si>
  <si>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</si>
  <si>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</si>
  <si>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</si>
  <si>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</si>
  <si>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</si>
  <si>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</si>
  <si>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</si>
  <si>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</si>
  <si>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</si>
  <si>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</si>
  <si>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</si>
  <si>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</si>
  <si>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</si>
  <si>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</si>
  <si>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</si>
  <si>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</si>
  <si>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</si>
  <si>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</si>
  <si>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</si>
  <si>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</si>
  <si>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</si>
  <si>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</si>
  <si>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</si>
  <si>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</si>
  <si>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</si>
  <si>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</si>
  <si>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</si>
  <si>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</si>
  <si>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</si>
  <si>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</si>
  <si>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</si>
  <si>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</si>
  <si>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</si>
  <si>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</si>
  <si>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</si>
  <si>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</si>
  <si>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</si>
  <si>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</si>
  <si>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</si>
  <si>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</si>
  <si>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</si>
  <si>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</si>
  <si>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</si>
  <si>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</si>
  <si>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</si>
  <si>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</si>
  <si>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</si>
  <si>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</si>
  <si>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</si>
  <si>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</si>
  <si>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</si>
  <si>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</si>
  <si>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</si>
  <si>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</si>
  <si>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</si>
  <si>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</si>
  <si>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</si>
  <si>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</si>
  <si>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</si>
  <si>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</si>
  <si>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</si>
  <si>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</si>
  <si>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</si>
  <si>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</si>
  <si>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</si>
  <si>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</si>
  <si>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</si>
  <si>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</si>
  <si>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</si>
  <si>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</si>
  <si>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</si>
  <si>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</si>
  <si>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</si>
  <si>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</si>
  <si>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</si>
  <si>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</si>
  <si>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</si>
  <si>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</si>
  <si>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</si>
  <si>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</si>
  <si>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</si>
  <si>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</si>
  <si>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</si>
  <si>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</si>
  <si>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</si>
  <si>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</si>
  <si>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</si>
  <si>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</si>
  <si>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</si>
  <si>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</si>
  <si>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</si>
  <si>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</si>
  <si>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</si>
  <si>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</si>
  <si>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</si>
  <si>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</si>
  <si>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</si>
  <si>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</si>
  <si>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</si>
  <si>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</si>
  <si>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</si>
  <si>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</si>
  <si>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</si>
  <si>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</si>
  <si>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</si>
  <si>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</si>
  <si>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</si>
  <si>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</si>
  <si>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</si>
  <si>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</si>
  <si>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</si>
  <si>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</si>
  <si>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</si>
  <si>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</si>
  <si>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</si>
  <si>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</si>
  <si>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</si>
  <si>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</si>
  <si>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</si>
  <si>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</si>
  <si>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</si>
  <si>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</si>
  <si>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</si>
  <si>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</si>
  <si>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</si>
  <si>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</si>
  <si>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</si>
  <si>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</si>
  <si>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</si>
  <si>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</si>
  <si>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</si>
  <si>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</si>
  <si>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</si>
  <si>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</si>
  <si>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</si>
  <si>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</si>
  <si>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</si>
  <si>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</si>
  <si>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</si>
  <si>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</si>
  <si>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</si>
  <si>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</si>
  <si>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</si>
  <si>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</si>
  <si>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</si>
  <si>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</si>
  <si>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</si>
  <si>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</si>
  <si>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</si>
  <si>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</si>
  <si>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</si>
  <si>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</si>
  <si>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</si>
  <si>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</si>
  <si>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</si>
  <si>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</si>
  <si>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</si>
  <si>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</si>
  <si>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</si>
  <si>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</si>
  <si>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</si>
  <si>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</si>
  <si>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</si>
  <si>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</si>
  <si>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</si>
  <si>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</si>
  <si>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</si>
  <si>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</si>
  <si>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</si>
  <si>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</si>
  <si>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</si>
  <si>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</si>
  <si>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</si>
  <si>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</si>
  <si>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</si>
  <si>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</si>
  <si>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</si>
  <si>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</si>
  <si>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</si>
  <si>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</si>
  <si>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</si>
  <si>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</si>
  <si>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</si>
  <si>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</si>
  <si>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</si>
  <si>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</si>
  <si>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</si>
  <si>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</si>
  <si>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</si>
  <si>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</si>
  <si>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</si>
  <si>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</si>
  <si>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</si>
  <si>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</si>
  <si>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</si>
  <si>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</si>
  <si>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</si>
  <si>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</si>
  <si>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</si>
  <si>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</si>
  <si>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</si>
  <si>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</si>
  <si>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</si>
  <si>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</si>
  <si>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</si>
  <si>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</si>
  <si>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</si>
  <si>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</si>
  <si>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</si>
  <si>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</si>
  <si>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</si>
  <si>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</si>
  <si>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</si>
  <si>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</si>
  <si>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</si>
  <si>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</si>
  <si>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</si>
  <si>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</si>
  <si>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</si>
  <si>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</si>
  <si>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</si>
  <si>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</si>
  <si>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</si>
  <si>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</si>
  <si>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</si>
  <si>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</si>
  <si>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</si>
  <si>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</si>
  <si>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</si>
  <si>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</si>
  <si>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</si>
  <si>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</si>
  <si>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</si>
  <si>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</si>
  <si>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</si>
  <si>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</si>
  <si>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</si>
  <si>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</si>
  <si>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</si>
  <si>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</si>
  <si>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</si>
  <si>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</si>
  <si>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</si>
  <si>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</si>
  <si>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</si>
  <si>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</si>
  <si>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</si>
  <si>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</si>
  <si>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</si>
  <si>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</si>
  <si>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</si>
  <si>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</si>
  <si>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</si>
  <si>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</si>
  <si>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</si>
  <si>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</si>
  <si>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</si>
  <si>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</si>
  <si>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</si>
  <si>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</si>
  <si>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</si>
  <si>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</si>
  <si>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</si>
  <si>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</si>
  <si>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</si>
  <si>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</si>
  <si>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</si>
  <si>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</si>
  <si>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</si>
  <si>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</si>
  <si>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</si>
  <si>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</si>
  <si>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</si>
  <si>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</si>
  <si>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</si>
  <si>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</si>
  <si>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</si>
  <si>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</si>
  <si>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</si>
  <si>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</si>
  <si>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</si>
  <si>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</si>
  <si>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</si>
  <si>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</si>
  <si>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</si>
  <si>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</si>
  <si>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</si>
  <si>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</si>
  <si>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</si>
  <si>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</si>
  <si>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</si>
  <si>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</si>
  <si>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</si>
  <si>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</si>
  <si>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</si>
  <si>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</si>
  <si>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</si>
  <si>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</si>
  <si>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</si>
  <si>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</si>
  <si>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</si>
  <si>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</si>
  <si>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</si>
  <si>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</si>
  <si>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</si>
  <si>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</si>
  <si>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</si>
  <si>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</si>
  <si>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</si>
  <si>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</si>
  <si>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</si>
  <si>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</si>
  <si>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</si>
  <si>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</si>
  <si>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</si>
  <si>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</si>
  <si>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</si>
  <si>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</si>
  <si>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</si>
  <si>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</si>
  <si>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</si>
  <si>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</si>
  <si>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</si>
  <si>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</si>
  <si>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</si>
  <si>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</si>
  <si>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</si>
  <si>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</si>
  <si>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</si>
  <si>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</si>
  <si>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</si>
  <si>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</si>
  <si>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</si>
  <si>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</si>
  <si>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</si>
  <si>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</si>
  <si>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</si>
  <si>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</si>
  <si>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</si>
  <si>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</si>
  <si>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</si>
  <si>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</si>
  <si>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</si>
  <si>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</si>
  <si>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</si>
  <si>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</si>
  <si>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</si>
  <si>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</si>
  <si>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</si>
  <si>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</si>
  <si>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</si>
  <si>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</si>
  <si>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</si>
  <si>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</si>
  <si>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</si>
  <si>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</si>
  <si>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</si>
  <si>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</si>
  <si>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</si>
  <si>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</si>
  <si>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</si>
  <si>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</si>
  <si>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</si>
  <si>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</si>
  <si>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</si>
  <si>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</si>
  <si>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</si>
  <si>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</si>
  <si>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</si>
  <si>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</si>
  <si>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</si>
  <si>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</si>
  <si>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</si>
  <si>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</si>
  <si>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</si>
  <si>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</si>
  <si>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</si>
  <si>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</si>
  <si>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</si>
  <si>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</si>
  <si>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</si>
  <si>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</si>
  <si>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</si>
  <si>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</si>
  <si>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</si>
  <si>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</si>
  <si>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</si>
  <si>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</si>
  <si>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</si>
  <si>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</si>
  <si>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</si>
  <si>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</si>
  <si>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</si>
  <si>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</si>
  <si>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</si>
  <si>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</si>
  <si>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</si>
  <si>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</si>
  <si>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</si>
  <si>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</si>
  <si>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</si>
  <si>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</si>
  <si>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</si>
  <si>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</si>
  <si>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</si>
  <si>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</si>
  <si>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</si>
  <si>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</si>
  <si>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</si>
  <si>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</si>
  <si>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</si>
  <si>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</si>
  <si>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</si>
  <si>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</si>
  <si>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</si>
  <si>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</si>
  <si>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</si>
  <si>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</si>
  <si>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</si>
  <si>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</si>
  <si>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</si>
  <si>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</si>
  <si>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</si>
  <si>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</si>
  <si>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</si>
  <si>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</si>
  <si>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</si>
  <si>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</si>
  <si>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</si>
  <si>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</si>
  <si>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</si>
  <si>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</si>
  <si>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</si>
  <si>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</si>
  <si>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</si>
  <si>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</si>
  <si>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</si>
  <si>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</si>
  <si>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</si>
  <si>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</si>
  <si>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</si>
  <si>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</si>
  <si>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</si>
  <si>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</si>
  <si>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</si>
  <si>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</si>
  <si>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</si>
  <si>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</si>
  <si>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</si>
  <si>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</si>
  <si>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</si>
  <si>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</si>
  <si>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</si>
  <si>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</si>
  <si>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</si>
  <si>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</si>
  <si>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</si>
  <si>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</si>
  <si>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</si>
  <si>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</si>
  <si>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</si>
  <si>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</si>
  <si>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</si>
  <si>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</si>
  <si>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</si>
  <si>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</si>
  <si>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</si>
  <si>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</si>
  <si>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</si>
  <si>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</si>
  <si>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</si>
  <si>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</si>
  <si>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</si>
  <si>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</si>
  <si>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</si>
  <si>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</si>
  <si>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</si>
  <si>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</si>
  <si>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</si>
  <si>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</si>
  <si>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</si>
  <si>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</si>
  <si>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</si>
  <si>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</si>
  <si>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</si>
  <si>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</si>
  <si>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</si>
  <si>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</si>
  <si>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</si>
  <si>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</si>
  <si>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</si>
  <si>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</si>
  <si>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</si>
  <si>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</si>
  <si>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</si>
  <si>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</si>
  <si>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</si>
  <si>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</si>
  <si>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</si>
  <si>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</si>
  <si>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</si>
  <si>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</si>
  <si>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</si>
  <si>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</si>
  <si>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</si>
  <si>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</si>
  <si>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</si>
  <si>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</si>
  <si>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</si>
  <si>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</si>
  <si>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</si>
  <si>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</si>
  <si>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</si>
  <si>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</si>
  <si>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</si>
  <si>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</si>
  <si>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</si>
  <si>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</si>
  <si>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</si>
  <si>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</si>
  <si>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</si>
  <si>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</si>
  <si>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</si>
  <si>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</si>
  <si>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</si>
  <si>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</si>
  <si>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</si>
  <si>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</si>
  <si>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</si>
  <si>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</si>
  <si>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</si>
  <si>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</si>
  <si>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</si>
  <si>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</si>
  <si>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</si>
  <si>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</si>
  <si>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</si>
  <si>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</si>
  <si>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</si>
  <si>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</si>
  <si>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</si>
  <si>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</si>
  <si>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</si>
  <si>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</si>
  <si>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</si>
  <si>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</si>
  <si>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</si>
  <si>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</si>
  <si>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</si>
  <si>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</si>
  <si>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</si>
  <si>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</si>
  <si>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</si>
  <si>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</si>
  <si>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</si>
  <si>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</si>
  <si>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</si>
  <si>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</si>
  <si>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</si>
  <si>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</si>
  <si>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</si>
  <si>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</si>
  <si>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</si>
  <si>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</si>
  <si>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</si>
  <si>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</si>
  <si>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</si>
  <si>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</si>
  <si>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</si>
  <si>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</si>
  <si>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</si>
  <si>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</si>
  <si>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</si>
  <si>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</si>
  <si>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</si>
  <si>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</si>
  <si>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</si>
  <si>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</si>
  <si>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</si>
  <si>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</si>
  <si>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</si>
  <si>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</si>
  <si>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</si>
  <si>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</si>
  <si>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</si>
  <si>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</si>
  <si>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</si>
  <si>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</si>
  <si>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</si>
  <si>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</si>
  <si>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</si>
  <si>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</si>
  <si>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</si>
  <si>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</si>
  <si>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</si>
  <si>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</si>
  <si>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</si>
  <si>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</si>
  <si>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</si>
  <si>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</si>
  <si>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</si>
  <si>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</si>
  <si>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</si>
  <si>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</si>
  <si>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</si>
  <si>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</si>
  <si>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</si>
  <si>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</si>
  <si>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</si>
  <si>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</si>
  <si>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</si>
  <si>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</si>
  <si>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</si>
  <si>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</si>
  <si>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</si>
  <si>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</si>
  <si>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</si>
  <si>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</si>
  <si>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</si>
  <si>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</si>
  <si>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</si>
  <si>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</si>
  <si>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</si>
  <si>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</si>
  <si>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</si>
  <si>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</si>
  <si>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</si>
  <si>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</si>
  <si>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</si>
  <si>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</si>
  <si>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</si>
  <si>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</si>
  <si>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</si>
  <si>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</si>
  <si>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</si>
  <si>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</si>
  <si>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</si>
  <si>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</si>
  <si>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</si>
  <si>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</si>
  <si>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</si>
  <si>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</si>
  <si>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</si>
  <si>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</si>
  <si>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</si>
  <si>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</si>
  <si>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</si>
  <si>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</si>
  <si>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</si>
  <si>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</si>
  <si>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</si>
  <si>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</si>
  <si>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</si>
  <si>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</si>
  <si>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</si>
  <si>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</si>
  <si>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</si>
  <si>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</si>
  <si>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</si>
  <si>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</si>
  <si>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</si>
  <si>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</si>
  <si>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</si>
  <si>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</si>
  <si>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</si>
  <si>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</si>
  <si>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</si>
  <si>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</si>
  <si>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</si>
  <si>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</si>
  <si>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</si>
  <si>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</si>
  <si>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</si>
  <si>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</si>
  <si>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</si>
  <si>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</si>
  <si>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</si>
  <si>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</si>
  <si>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</si>
  <si>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</si>
  <si>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</si>
  <si>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</si>
  <si>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</si>
  <si>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</si>
  <si>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</si>
  <si>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</si>
  <si>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</si>
  <si>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</si>
  <si>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</si>
  <si>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</si>
  <si>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</si>
  <si>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</si>
  <si>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</si>
  <si>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</si>
  <si>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</si>
  <si>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</si>
  <si>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</si>
  <si>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</si>
  <si>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</si>
  <si>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</si>
  <si>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</si>
  <si>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</si>
  <si>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</si>
  <si>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</si>
  <si>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</si>
  <si>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</si>
  <si>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</si>
  <si>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</si>
  <si>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</si>
  <si>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</si>
  <si>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</si>
  <si>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</si>
  <si>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</si>
  <si>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</si>
  <si>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</si>
  <si>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</si>
  <si>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</si>
  <si>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</si>
  <si>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</si>
  <si>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</si>
  <si>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</si>
  <si>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</si>
  <si>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</si>
  <si>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</si>
  <si>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</si>
  <si>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</si>
  <si>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</si>
  <si>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</si>
  <si>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</si>
  <si>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</si>
  <si>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</si>
  <si>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</si>
  <si>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</si>
  <si>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</si>
  <si>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</si>
  <si>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</si>
  <si>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</si>
  <si>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</si>
  <si>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</si>
  <si>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</si>
  <si>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</si>
  <si>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</si>
  <si>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</si>
  <si>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</si>
  <si>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</si>
  <si>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</si>
  <si>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</si>
  <si>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</si>
  <si>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</si>
  <si>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</si>
  <si>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</si>
  <si>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</si>
  <si>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</si>
  <si>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</si>
  <si>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</si>
  <si>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</si>
  <si>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</si>
  <si>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</si>
  <si>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</si>
  <si>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</si>
  <si>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</si>
  <si>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</si>
  <si>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</si>
  <si>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</si>
  <si>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</si>
  <si>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</si>
  <si>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</si>
  <si>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</si>
  <si>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</si>
  <si>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</si>
  <si>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</si>
  <si>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</si>
  <si>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</si>
  <si>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</si>
  <si>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</si>
  <si>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</si>
  <si>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</si>
  <si>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</si>
  <si>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</si>
  <si>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</si>
  <si>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</si>
  <si>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</si>
  <si>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</si>
  <si>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</si>
  <si>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</si>
  <si>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</si>
  <si>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</si>
  <si>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</si>
  <si>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</si>
  <si>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</si>
  <si>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</si>
  <si>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</si>
  <si>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</si>
  <si>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</si>
  <si>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</si>
  <si>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</si>
  <si>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</si>
  <si>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</si>
  <si>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</si>
  <si>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</si>
  <si>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</si>
  <si>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</si>
  <si>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</si>
  <si>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</si>
  <si>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</si>
  <si>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</si>
  <si>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</si>
  <si>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</si>
  <si>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</si>
  <si>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</si>
  <si>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</si>
  <si>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</si>
  <si>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</si>
  <si>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</si>
  <si>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</si>
  <si>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</si>
  <si>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</si>
  <si>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</si>
  <si>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</si>
  <si>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</si>
  <si>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</si>
  <si>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</si>
  <si>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</si>
  <si>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</si>
  <si>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</si>
  <si>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</si>
  <si>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</si>
  <si>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</si>
  <si>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</si>
  <si>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</si>
  <si>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</si>
  <si>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</si>
  <si>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</si>
  <si>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</si>
  <si>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</si>
  <si>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</si>
  <si>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</si>
  <si>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</si>
  <si>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</si>
  <si>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</si>
  <si>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</si>
  <si>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</si>
  <si>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</si>
  <si>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</si>
  <si>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</si>
  <si>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</si>
  <si>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</si>
  <si>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</si>
  <si>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</si>
  <si>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</si>
  <si>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</si>
  <si>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</si>
  <si>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</si>
  <si>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</si>
  <si>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</si>
  <si>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</si>
  <si>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</si>
  <si>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</si>
  <si>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</si>
  <si>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</si>
  <si>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</si>
  <si>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</si>
  <si>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</si>
  <si>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</si>
  <si>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</si>
  <si>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</si>
  <si>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</si>
  <si>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</si>
  <si>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</si>
  <si>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</si>
  <si>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</si>
  <si>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</si>
  <si>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</si>
  <si>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</si>
  <si>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</si>
  <si>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</si>
  <si>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</si>
  <si>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</si>
  <si>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</si>
  <si>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</si>
  <si>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</si>
  <si>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</si>
  <si>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</si>
  <si>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</si>
  <si>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</si>
  <si>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</si>
  <si>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</si>
  <si>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</si>
  <si>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</si>
  <si>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</si>
  <si>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</si>
  <si>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</si>
  <si>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</si>
  <si>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</si>
  <si>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</si>
  <si>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</si>
  <si>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</si>
  <si>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</si>
  <si>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</si>
  <si>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</si>
  <si>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</si>
  <si>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</si>
  <si>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</si>
  <si>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</si>
  <si>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</si>
  <si>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</si>
  <si>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</si>
  <si>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</si>
  <si>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</si>
  <si>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</si>
  <si>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</si>
  <si>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</si>
  <si>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</si>
  <si>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</si>
  <si>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</si>
  <si>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</si>
  <si>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</si>
  <si>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</si>
  <si>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</si>
  <si>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</si>
  <si>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</si>
  <si>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</si>
  <si>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</si>
  <si>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</si>
  <si>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</si>
  <si>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</si>
  <si>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</si>
  <si>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</si>
  <si>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</si>
  <si>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</si>
  <si>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</si>
  <si>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</si>
  <si>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</si>
  <si>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</si>
  <si>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</si>
  <si>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</si>
  <si>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</si>
  <si>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</si>
  <si>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</si>
  <si>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</si>
  <si>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</si>
  <si>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</si>
  <si>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</si>
  <si>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</si>
  <si>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</si>
  <si>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</si>
  <si>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</si>
  <si>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</si>
  <si>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</si>
  <si>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</si>
  <si>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</si>
  <si>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</si>
  <si>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</si>
  <si>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</si>
  <si>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</si>
  <si>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</si>
  <si>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</si>
  <si>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</si>
  <si>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</si>
  <si>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</si>
  <si>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</si>
  <si>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</si>
  <si>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</si>
  <si>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</si>
  <si>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</si>
  <si>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</si>
  <si>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</si>
  <si>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</si>
  <si>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</si>
  <si>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</si>
  <si>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</si>
  <si>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</si>
  <si>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</si>
  <si>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</si>
  <si>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</si>
  <si>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</si>
  <si>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</si>
  <si>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</si>
  <si>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</si>
  <si>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</si>
  <si>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</si>
  <si>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</si>
  <si>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</si>
  <si>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</si>
  <si>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</si>
  <si>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</si>
  <si>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</si>
  <si>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</si>
  <si>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</si>
  <si>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</si>
  <si>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</si>
  <si>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</si>
  <si>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</si>
  <si>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</si>
  <si>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</si>
  <si>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</si>
  <si>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</si>
  <si>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</si>
  <si>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</si>
  <si>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</si>
  <si>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</si>
  <si>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</si>
  <si>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</si>
  <si>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</si>
  <si>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</si>
  <si>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</si>
  <si>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</si>
  <si>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</si>
  <si>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</si>
  <si>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</si>
  <si>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</si>
  <si>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</si>
  <si>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</si>
  <si>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</si>
  <si>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</si>
  <si>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</si>
  <si>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</si>
  <si>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</si>
  <si>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</si>
  <si>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</si>
  <si>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</si>
  <si>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</si>
  <si>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</si>
  <si>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</si>
  <si>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</si>
  <si>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</si>
  <si>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</si>
  <si>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</si>
  <si>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</si>
  <si>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</si>
  <si>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</si>
  <si>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</si>
  <si>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</si>
  <si>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</si>
  <si>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</si>
  <si>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</si>
  <si>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</si>
  <si>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</si>
  <si>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</si>
  <si>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</si>
  <si>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</si>
  <si>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</si>
  <si>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</si>
  <si>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</si>
  <si>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</si>
  <si>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</si>
  <si>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</si>
  <si>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</si>
  <si>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</si>
  <si>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</si>
  <si>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</si>
  <si>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</si>
  <si>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</si>
  <si>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</si>
  <si>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</si>
  <si>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</si>
  <si>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</si>
  <si>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</si>
  <si>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</si>
  <si>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</si>
  <si>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</si>
  <si>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</si>
  <si>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</si>
  <si>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</si>
  <si>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</si>
  <si>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</si>
  <si>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</si>
  <si>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</si>
  <si>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</si>
  <si>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</si>
  <si>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</si>
  <si>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</si>
  <si>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</si>
  <si>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</si>
  <si>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</si>
  <si>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</si>
  <si>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</si>
  <si>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</si>
  <si>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</si>
  <si>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</si>
  <si>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</si>
  <si>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</si>
  <si>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</si>
  <si>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</si>
  <si>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</si>
  <si>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</si>
  <si>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</si>
  <si>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</si>
  <si>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</si>
  <si>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</si>
  <si>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</si>
  <si>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</si>
  <si>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</si>
  <si>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</si>
  <si>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</si>
  <si>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</si>
  <si>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</si>
  <si>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</si>
  <si>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</si>
  <si>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</si>
  <si>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</si>
  <si>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</si>
  <si>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</si>
  <si>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</si>
  <si>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</si>
  <si>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</si>
  <si>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</si>
  <si>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</si>
  <si>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</si>
  <si>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</si>
  <si>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</si>
  <si>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</si>
  <si>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</si>
  <si>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</si>
  <si>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</si>
  <si>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</si>
  <si>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</si>
  <si>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</si>
  <si>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</si>
  <si>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</si>
  <si>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</si>
  <si>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</si>
  <si>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</si>
  <si>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</si>
  <si>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</si>
  <si>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</si>
  <si>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</si>
  <si>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</si>
  <si>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</si>
  <si>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</si>
  <si>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</si>
  <si>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</si>
  <si>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</si>
  <si>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</si>
  <si>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</si>
  <si>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</si>
  <si>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</si>
  <si>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</si>
  <si>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</si>
  <si>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</si>
  <si>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</si>
  <si>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</si>
  <si>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</si>
  <si>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</si>
  <si>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</si>
  <si>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</si>
  <si>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</si>
  <si>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</si>
  <si>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</si>
  <si>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</si>
  <si>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</si>
  <si>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</si>
  <si>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</si>
  <si>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</si>
  <si>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</si>
  <si>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</si>
  <si>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</si>
  <si>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</si>
  <si>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</si>
  <si>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</si>
  <si>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</si>
  <si>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</si>
  <si>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</si>
  <si>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</si>
  <si>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</si>
  <si>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</si>
  <si>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</si>
  <si>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</si>
  <si>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</si>
  <si>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</si>
  <si>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</si>
  <si>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</si>
  <si>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</si>
  <si>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</si>
  <si>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</si>
  <si>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</si>
  <si>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</si>
  <si>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</si>
  <si>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</si>
  <si>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</si>
  <si>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</si>
  <si>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</si>
  <si>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</si>
  <si>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</si>
  <si>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</si>
  <si>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</si>
  <si>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</si>
  <si>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</si>
  <si>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</si>
  <si>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</si>
  <si>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</si>
  <si>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</si>
  <si>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</si>
  <si>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</si>
  <si>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</si>
  <si>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</si>
  <si>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</si>
  <si>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</si>
  <si>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</si>
  <si>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</si>
  <si>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</si>
  <si>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</si>
  <si>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</si>
  <si>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</si>
  <si>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</si>
  <si>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</si>
  <si>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</si>
  <si>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</si>
  <si>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</si>
  <si>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</si>
  <si>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</si>
  <si>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</si>
  <si>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</si>
  <si>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</si>
  <si>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</si>
  <si>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</si>
  <si>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</si>
  <si>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</si>
  <si>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</si>
  <si>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</si>
  <si>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</si>
  <si>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</si>
  <si>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</si>
  <si>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</si>
  <si>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</si>
  <si>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</si>
  <si>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</si>
  <si>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</si>
  <si>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</si>
  <si>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</si>
  <si>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</si>
  <si>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</si>
  <si>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</si>
  <si>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</si>
  <si>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</si>
  <si>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</si>
  <si>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</si>
  <si>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</si>
  <si>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</si>
  <si>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</si>
  <si>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</si>
  <si>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</si>
  <si>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</si>
  <si>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</si>
  <si>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</si>
  <si>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</si>
  <si>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</si>
  <si>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</si>
  <si>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</si>
  <si>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</si>
  <si>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</si>
  <si>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</si>
  <si>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</si>
  <si>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</si>
  <si>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</si>
  <si>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</si>
  <si>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</si>
  <si>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</si>
  <si>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</si>
  <si>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</si>
  <si>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</si>
  <si>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</si>
  <si>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</si>
  <si>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</si>
  <si>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</si>
  <si>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</si>
  <si>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</si>
  <si>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</si>
  <si>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</si>
  <si>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</si>
  <si>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</si>
  <si>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</si>
  <si>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</si>
  <si>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</si>
  <si>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</si>
  <si>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</si>
  <si>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</si>
  <si>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</si>
  <si>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</si>
  <si>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</si>
  <si>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</si>
  <si>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</si>
  <si>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</si>
  <si>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</si>
  <si>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</si>
  <si>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</si>
  <si>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</si>
  <si>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</si>
  <si>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</si>
  <si>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</si>
  <si>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</si>
  <si>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</si>
  <si>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</si>
  <si>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</si>
  <si>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</si>
  <si>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</si>
  <si>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</si>
  <si>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</si>
  <si>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</si>
  <si>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</si>
  <si>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</si>
  <si>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</si>
  <si>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</si>
  <si>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</si>
  <si>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</si>
  <si>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</si>
  <si>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</si>
  <si>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</si>
  <si>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</si>
  <si>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</si>
  <si>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</si>
  <si>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</si>
  <si>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</si>
  <si>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</si>
  <si>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</si>
  <si>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</si>
  <si>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</si>
  <si>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</si>
  <si>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</si>
  <si>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</si>
  <si>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</si>
  <si>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</si>
  <si>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</si>
  <si>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</si>
  <si>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</si>
  <si>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</si>
  <si>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</si>
  <si>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</si>
  <si>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</si>
  <si>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</si>
  <si>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</si>
  <si>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</si>
  <si>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</si>
  <si>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</si>
  <si>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</si>
  <si>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</si>
  <si>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</si>
  <si>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</si>
  <si>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</si>
  <si>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</si>
  <si>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</si>
  <si>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</si>
  <si>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</si>
  <si>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</si>
  <si>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</si>
  <si>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</si>
  <si>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</si>
  <si>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</si>
  <si>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</si>
  <si>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</si>
  <si>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</si>
  <si>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</si>
  <si>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</si>
  <si>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</si>
  <si>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</si>
  <si>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</si>
  <si>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</si>
  <si>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</si>
  <si>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</si>
  <si>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</si>
  <si>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</si>
  <si>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</si>
  <si>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</si>
  <si>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</si>
  <si>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</si>
  <si>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</si>
  <si>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</si>
  <si>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</si>
  <si>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</si>
  <si>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</si>
  <si>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</si>
  <si>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</si>
  <si>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</si>
  <si>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</si>
  <si>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</si>
  <si>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</si>
  <si>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</si>
  <si>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</si>
  <si>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</si>
  <si>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</si>
  <si>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</si>
  <si>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</si>
  <si>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</si>
  <si>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</si>
  <si>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</si>
  <si>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</si>
  <si>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</si>
  <si>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</si>
  <si>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</si>
  <si>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</si>
  <si>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</si>
  <si>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</si>
  <si>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</si>
  <si>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</si>
  <si>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</si>
  <si>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</si>
  <si>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</si>
  <si>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</si>
  <si>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</si>
  <si>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</si>
  <si>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</si>
  <si>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</si>
  <si>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</si>
  <si>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</si>
  <si>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</si>
  <si>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</si>
  <si>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</si>
  <si>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</si>
  <si>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</si>
  <si>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</si>
  <si>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</si>
  <si>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</si>
  <si>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</si>
  <si>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</si>
  <si>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</si>
  <si>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</si>
  <si>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</si>
  <si>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</si>
  <si>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</si>
  <si>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</si>
  <si>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</si>
  <si>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</si>
  <si>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</si>
  <si>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</si>
  <si>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</si>
  <si>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</si>
  <si>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</si>
  <si>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</si>
  <si>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</si>
  <si>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</si>
  <si>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</si>
  <si>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</si>
  <si>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</si>
  <si>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</si>
  <si>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</si>
  <si>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</si>
  <si>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</si>
  <si>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</si>
  <si>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</si>
  <si>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</si>
  <si>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</si>
  <si>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</si>
  <si>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</si>
  <si>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</si>
  <si>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</si>
  <si>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</si>
  <si>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</si>
  <si>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</si>
  <si>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</si>
  <si>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</si>
  <si>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</si>
  <si>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</si>
  <si>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</si>
  <si>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</si>
  <si>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</si>
  <si>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</si>
  <si>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</si>
  <si>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</si>
  <si>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</si>
  <si>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</si>
  <si>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</si>
  <si>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</si>
  <si>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</si>
  <si>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</si>
  <si>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</si>
  <si>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</si>
  <si>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</si>
  <si>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</si>
  <si>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</si>
  <si>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</si>
  <si>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</si>
  <si>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</si>
  <si>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</si>
  <si>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</si>
  <si>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</si>
  <si>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</si>
  <si>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</si>
  <si>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</si>
  <si>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</si>
  <si>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</si>
  <si>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</si>
  <si>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</si>
  <si>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</si>
  <si>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</si>
  <si>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</si>
  <si>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</si>
  <si>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</si>
  <si>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</si>
  <si>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</si>
  <si>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</si>
  <si>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</si>
  <si>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</si>
  <si>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</si>
  <si>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</si>
  <si>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</si>
  <si>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</si>
  <si>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</si>
  <si>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</si>
  <si>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</si>
  <si>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</si>
  <si>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</si>
  <si>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</si>
  <si>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</si>
  <si>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</si>
  <si>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</si>
  <si>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</si>
  <si>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</si>
  <si>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</si>
  <si>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</si>
  <si>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</si>
  <si>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</si>
  <si>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</si>
  <si>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</si>
  <si>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</si>
  <si>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</si>
  <si>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</si>
  <si>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</si>
  <si>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</si>
  <si>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</si>
  <si>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</si>
  <si>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</si>
  <si>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</si>
  <si>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</si>
  <si>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</si>
  <si>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</si>
  <si>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</si>
  <si>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</si>
  <si>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</si>
  <si>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</si>
  <si>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</si>
  <si>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</si>
  <si>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</si>
  <si>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</si>
  <si>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</si>
  <si>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</si>
  <si>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</si>
  <si>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</si>
  <si>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</si>
  <si>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</si>
  <si>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</si>
  <si>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</si>
  <si>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</si>
  <si>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</si>
  <si>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</si>
  <si>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</si>
  <si>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</si>
  <si>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</si>
  <si>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</si>
  <si>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</si>
  <si>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</si>
  <si>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</si>
  <si>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</si>
  <si>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</si>
  <si>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</si>
  <si>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</si>
  <si>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</si>
  <si>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</si>
  <si>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</si>
  <si>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</si>
  <si>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</si>
  <si>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</si>
  <si>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</si>
  <si>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</si>
  <si>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</si>
  <si>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</si>
  <si>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</si>
  <si>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</si>
  <si>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</si>
  <si>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</si>
  <si>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</si>
  <si>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</si>
  <si>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</si>
  <si>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</si>
  <si>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</si>
  <si>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</si>
  <si>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</si>
  <si>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</si>
  <si>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</si>
  <si>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</si>
  <si>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</si>
  <si>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</si>
  <si>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</si>
  <si>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</si>
  <si>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</si>
  <si>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</si>
  <si>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</si>
  <si>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</si>
  <si>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</si>
  <si>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</si>
  <si>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</si>
  <si>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</si>
  <si>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</si>
  <si>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</si>
  <si>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</si>
  <si>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</si>
  <si>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</si>
  <si>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</si>
  <si>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</si>
  <si>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</si>
  <si>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</si>
  <si>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</si>
  <si>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</si>
  <si>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</si>
  <si>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</si>
  <si>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</si>
  <si>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</si>
  <si>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</si>
  <si>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</si>
  <si>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</si>
  <si>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</si>
  <si>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</si>
  <si>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</si>
  <si>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</si>
  <si>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</si>
  <si>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</si>
  <si>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</si>
  <si>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</si>
  <si>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</si>
  <si>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</si>
  <si>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</si>
  <si>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</si>
  <si>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</si>
  <si>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</si>
  <si>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</si>
  <si>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</si>
  <si>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</si>
  <si>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</si>
  <si>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</si>
  <si>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</si>
  <si>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</si>
  <si>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</si>
  <si>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</si>
  <si>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</si>
  <si>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</si>
  <si>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</si>
  <si>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</si>
  <si>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</si>
  <si>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</si>
  <si>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</si>
  <si>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</si>
  <si>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</si>
  <si>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</si>
  <si>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</si>
  <si>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</si>
  <si>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</si>
  <si>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</si>
  <si>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</si>
  <si>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</si>
  <si>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</si>
  <si>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</si>
  <si>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</si>
  <si>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</si>
  <si>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</si>
  <si>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</si>
  <si>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</si>
  <si>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</si>
  <si>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</si>
  <si>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</si>
  <si>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</si>
  <si>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</si>
  <si>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</si>
  <si>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</si>
  <si>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</si>
  <si>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</si>
  <si>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</si>
  <si>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</si>
  <si>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</si>
  <si>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</si>
  <si>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</si>
  <si>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</si>
  <si>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</si>
  <si>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</si>
  <si>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</si>
  <si>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</si>
  <si>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</si>
  <si>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</si>
  <si>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</si>
  <si>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</si>
  <si>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</si>
  <si>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</si>
  <si>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</si>
  <si>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</si>
  <si>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</si>
  <si>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</si>
  <si>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</si>
  <si>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</si>
  <si>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</si>
  <si>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</si>
  <si>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</si>
  <si>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</si>
  <si>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</si>
  <si>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</si>
  <si>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</si>
  <si>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</si>
  <si>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</si>
  <si>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</si>
  <si>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</si>
  <si>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</si>
  <si>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</si>
  <si>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</si>
  <si>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</si>
  <si>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</si>
  <si>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</si>
  <si>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</si>
  <si>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</si>
  <si>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</si>
  <si>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</si>
  <si>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</si>
  <si>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</si>
  <si>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</si>
  <si>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</si>
  <si>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</si>
  <si>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</si>
  <si>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</si>
  <si>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</si>
  <si>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</si>
  <si>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</si>
  <si>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</si>
  <si>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</si>
  <si>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</si>
  <si>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</si>
  <si>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</si>
  <si>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</si>
  <si>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</si>
  <si>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</si>
  <si>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</si>
  <si>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</si>
  <si>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</si>
  <si>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</si>
  <si>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</si>
  <si>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</si>
  <si>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</si>
  <si>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</si>
  <si>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</si>
  <si>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</si>
  <si>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</si>
  <si>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</si>
  <si>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</si>
  <si>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</si>
  <si>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</si>
  <si>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</si>
  <si>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</si>
  <si>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</si>
  <si>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</si>
  <si>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</si>
  <si>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</si>
  <si>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</si>
  <si>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</si>
  <si>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</si>
  <si>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</si>
  <si>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</si>
  <si>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</si>
  <si>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</si>
  <si>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</si>
  <si>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</si>
  <si>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</si>
  <si>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</si>
  <si>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</si>
  <si>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</si>
  <si>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</si>
  <si>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</si>
  <si>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</si>
  <si>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</si>
  <si>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</si>
  <si>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</si>
  <si>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</si>
  <si>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</si>
  <si>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</si>
  <si>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</si>
  <si>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</si>
  <si>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</si>
  <si>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</si>
  <si>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</si>
  <si>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</si>
  <si>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</si>
  <si>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</si>
  <si>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</si>
  <si>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</si>
  <si>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</si>
  <si>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</si>
  <si>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</si>
  <si>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</si>
  <si>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</si>
  <si>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</si>
  <si>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</si>
  <si>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</si>
  <si>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</si>
  <si>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</si>
  <si>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</si>
  <si>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</si>
  <si>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</si>
  <si>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</si>
  <si>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</si>
  <si>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</si>
  <si>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</si>
  <si>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</si>
  <si>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</si>
  <si>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</si>
  <si>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</si>
  <si>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</si>
  <si>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</si>
  <si>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</si>
  <si>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</si>
  <si>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</si>
  <si>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</si>
  <si>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</si>
  <si>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</si>
  <si>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</si>
  <si>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</si>
  <si>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</si>
  <si>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</si>
  <si>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</si>
  <si>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</si>
  <si>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</si>
  <si>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</si>
  <si>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</si>
  <si>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</si>
  <si>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</si>
  <si>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</si>
  <si>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</si>
  <si>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</si>
  <si>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</si>
  <si>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</si>
  <si>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</si>
  <si>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</si>
  <si>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</si>
  <si>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</si>
  <si>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</si>
  <si>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</si>
  <si>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</si>
  <si>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</si>
  <si>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</si>
  <si>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</si>
  <si>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</si>
  <si>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</si>
  <si>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</si>
  <si>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</si>
  <si>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</si>
  <si>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</si>
  <si>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</si>
  <si>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</si>
  <si>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</si>
  <si>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</si>
  <si>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</si>
  <si>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</si>
  <si>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</si>
  <si>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</si>
  <si>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</si>
  <si>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</si>
  <si>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</si>
  <si>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</si>
  <si>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</si>
  <si>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</si>
  <si>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</si>
  <si>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</si>
  <si>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</si>
  <si>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</si>
  <si>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</si>
  <si>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</si>
  <si>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</si>
  <si>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</si>
  <si>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</si>
  <si>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</si>
  <si>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</si>
  <si>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</si>
  <si>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</si>
  <si>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</si>
  <si>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</si>
  <si>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</si>
  <si>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</si>
  <si>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</si>
  <si>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</si>
  <si>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</si>
  <si>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</si>
  <si>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</si>
  <si>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</si>
  <si>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</si>
  <si>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</si>
  <si>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</si>
  <si>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</si>
  <si>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</si>
  <si>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</si>
  <si>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</si>
  <si>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</si>
  <si>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</si>
  <si>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</si>
  <si>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</si>
  <si>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</si>
  <si>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</si>
  <si>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</si>
  <si>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</si>
  <si>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</si>
  <si>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</si>
  <si>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</si>
  <si>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</si>
  <si>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</si>
  <si>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</si>
  <si>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</si>
  <si>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</si>
  <si>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</si>
  <si>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</si>
  <si>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</si>
  <si>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</si>
  <si>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</si>
  <si>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</si>
  <si>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</si>
  <si>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</si>
  <si>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</si>
  <si>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</si>
  <si>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</si>
  <si>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</si>
  <si>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</si>
  <si>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</si>
  <si>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</si>
  <si>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</si>
  <si>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</si>
  <si>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</si>
  <si>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</si>
  <si>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</si>
  <si>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</si>
  <si>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</si>
  <si>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</si>
  <si>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</si>
  <si>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</si>
  <si>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</si>
  <si>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</si>
  <si>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</si>
  <si>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</si>
  <si>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</si>
  <si>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</si>
  <si>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</si>
  <si>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</si>
  <si>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</si>
  <si>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</si>
  <si>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</si>
  <si>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</si>
  <si>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</si>
  <si>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</si>
  <si>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</si>
  <si>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</si>
  <si>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</si>
  <si>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</si>
  <si>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</si>
  <si>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</si>
  <si>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</si>
  <si>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</si>
  <si>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</si>
  <si>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</si>
  <si>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</si>
  <si>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</si>
  <si>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</si>
  <si>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</si>
  <si>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</si>
  <si>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</si>
  <si>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</si>
  <si>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</si>
  <si>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</si>
  <si>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</si>
  <si>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</si>
  <si>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</si>
  <si>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</si>
  <si>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</si>
  <si>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</si>
  <si>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</si>
  <si>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</si>
  <si>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</si>
  <si>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</si>
  <si>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</si>
  <si>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</si>
  <si>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</si>
  <si>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</si>
  <si>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</si>
  <si>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</si>
  <si>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</si>
  <si>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</si>
  <si>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</si>
  <si>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</si>
  <si>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</si>
  <si>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</si>
  <si>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</si>
  <si>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</si>
  <si>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</si>
  <si>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</si>
  <si>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</si>
  <si>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</si>
  <si>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</si>
  <si>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</si>
  <si>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</si>
  <si>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</si>
  <si>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</si>
  <si>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</si>
  <si>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</si>
  <si>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</si>
  <si>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</si>
  <si>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</si>
  <si>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</si>
  <si>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</si>
  <si>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</si>
  <si>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</si>
  <si>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</si>
  <si>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</si>
  <si>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</si>
  <si>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</si>
  <si>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</si>
  <si>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</si>
  <si>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</si>
  <si>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</si>
  <si>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</si>
  <si>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</si>
  <si>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</si>
  <si>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</si>
  <si>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</si>
  <si>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</si>
  <si>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</si>
  <si>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</si>
  <si>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</si>
  <si>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</si>
  <si>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</si>
  <si>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</si>
  <si>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</si>
  <si>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</si>
  <si>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</si>
  <si>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</si>
  <si>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</si>
  <si>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</si>
  <si>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</si>
  <si>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</si>
  <si>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</si>
  <si>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</si>
  <si>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</si>
  <si>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</si>
  <si>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</si>
  <si>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</si>
  <si>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</si>
  <si>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</si>
  <si>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</si>
  <si>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</si>
  <si>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</si>
  <si>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</si>
  <si>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</si>
  <si>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</si>
  <si>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</si>
  <si>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</si>
  <si>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</si>
  <si>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</si>
  <si>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</si>
  <si>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</si>
  <si>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</si>
  <si>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</si>
  <si>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</si>
  <si>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</si>
  <si>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</si>
  <si>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</si>
  <si>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</si>
  <si>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</si>
  <si>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</si>
  <si>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</si>
  <si>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</si>
  <si>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</si>
  <si>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</si>
  <si>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</si>
  <si>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</si>
  <si>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</si>
  <si>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</si>
  <si>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</si>
  <si>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</si>
  <si>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</si>
  <si>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</si>
  <si>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</si>
  <si>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</si>
  <si>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</si>
  <si>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</si>
  <si>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</si>
  <si>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</si>
  <si>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</si>
  <si>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</si>
  <si>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</si>
  <si>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</si>
  <si>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</si>
  <si>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</si>
  <si>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</si>
  <si>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</si>
  <si>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</si>
  <si>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</si>
  <si>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</si>
  <si>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</si>
  <si>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</si>
  <si>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</si>
  <si>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</si>
  <si>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</si>
  <si>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</si>
  <si>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</si>
  <si>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</si>
  <si>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</si>
  <si>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</si>
  <si>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</si>
  <si>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</si>
  <si>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</si>
  <si>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</si>
  <si>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</si>
  <si>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</si>
  <si>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</si>
  <si>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</si>
  <si>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</si>
  <si>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</si>
  <si>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</si>
  <si>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</si>
  <si>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</si>
  <si>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</si>
  <si>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</si>
  <si>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</si>
  <si>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</si>
  <si>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</si>
  <si>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</si>
  <si>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</si>
  <si>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</si>
  <si>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</si>
  <si>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</si>
  <si>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</si>
  <si>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</si>
  <si>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</si>
  <si>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</si>
  <si>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</si>
  <si>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</si>
  <si>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</si>
  <si>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</si>
  <si>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</si>
  <si>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</si>
  <si>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</si>
  <si>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</si>
  <si>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</si>
  <si>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</si>
  <si>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</si>
  <si>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</si>
  <si>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</si>
  <si>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</si>
  <si>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</si>
  <si>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</si>
  <si>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</si>
  <si>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</si>
  <si>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</si>
  <si>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</si>
  <si>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</si>
  <si>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</si>
  <si>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</si>
  <si>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</si>
  <si>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</si>
  <si>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</si>
  <si>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</si>
  <si>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</si>
  <si>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</si>
  <si>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</si>
  <si>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</si>
  <si>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</si>
  <si>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</si>
  <si>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</si>
  <si>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</si>
  <si>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</si>
  <si>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</si>
  <si>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</si>
  <si>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</si>
  <si>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</si>
  <si>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</si>
  <si>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</si>
  <si>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</si>
  <si>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</si>
  <si>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</si>
  <si>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</si>
  <si>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</si>
  <si>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</si>
  <si>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</si>
  <si>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</si>
  <si>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</si>
  <si>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</si>
  <si>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</si>
  <si>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</si>
  <si>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</si>
  <si>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</si>
  <si>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</si>
  <si>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</si>
  <si>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</si>
  <si>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</si>
  <si>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</si>
  <si>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</si>
  <si>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</si>
  <si>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</si>
  <si>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</si>
  <si>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</si>
  <si>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</si>
  <si>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</si>
  <si>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</si>
  <si>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</si>
  <si>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</si>
  <si>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</si>
  <si>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</si>
  <si>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</si>
  <si>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</si>
  <si>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</si>
  <si>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</si>
  <si>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</si>
  <si>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</si>
  <si>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</si>
  <si>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</si>
  <si>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</si>
  <si>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</si>
  <si>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</si>
  <si>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</si>
  <si>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</si>
  <si>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</si>
  <si>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</si>
  <si>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</si>
  <si>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</si>
  <si>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</si>
  <si>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</si>
  <si>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</si>
  <si>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</si>
  <si>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</si>
  <si>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</si>
  <si>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</si>
  <si>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</si>
  <si>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</si>
  <si>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</si>
  <si>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</si>
  <si>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</si>
  <si>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</si>
  <si>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</si>
  <si>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</si>
  <si>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</si>
  <si>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</si>
  <si>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</si>
  <si>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</si>
  <si>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</si>
  <si>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</si>
  <si>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</si>
  <si>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</si>
  <si>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</si>
  <si>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</si>
  <si>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</si>
  <si>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</si>
  <si>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</si>
  <si>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</si>
  <si>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</si>
  <si>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</si>
  <si>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</si>
  <si>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</si>
  <si>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</si>
  <si>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</si>
  <si>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</si>
  <si>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</si>
  <si>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</si>
  <si>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</si>
  <si>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</si>
  <si>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</si>
  <si>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</si>
  <si>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</si>
  <si>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</si>
  <si>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</si>
  <si>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</si>
  <si>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</si>
  <si>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</si>
  <si>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</si>
  <si>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</si>
  <si>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</si>
  <si>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</si>
  <si>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</si>
  <si>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</si>
  <si>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</si>
  <si>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</si>
  <si>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</si>
  <si>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</si>
  <si>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</si>
  <si>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</si>
  <si>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</si>
  <si>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</si>
  <si>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</si>
  <si>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</si>
  <si>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</si>
  <si>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</si>
  <si>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</si>
  <si>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</si>
  <si>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</si>
  <si>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</si>
  <si>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</si>
  <si>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</si>
  <si>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</si>
  <si>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</si>
  <si>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</si>
  <si>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</si>
  <si>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</si>
  <si>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</si>
  <si>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</si>
  <si>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</si>
  <si>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</si>
  <si>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</si>
  <si>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</si>
  <si>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</si>
  <si>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</si>
  <si>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</si>
  <si>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</si>
  <si>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</si>
  <si>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</si>
  <si>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</si>
  <si>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</si>
  <si>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</si>
  <si>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</si>
  <si>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</si>
  <si>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</si>
  <si>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</si>
  <si>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</si>
  <si>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</si>
  <si>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</si>
  <si>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</si>
  <si>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</si>
  <si>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</si>
  <si>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</si>
  <si>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</si>
  <si>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</si>
  <si>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</si>
  <si>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</si>
  <si>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</si>
  <si>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</si>
  <si>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</si>
  <si>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</si>
  <si>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</si>
  <si>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</si>
  <si>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</si>
  <si>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</si>
  <si>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</si>
  <si>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</si>
  <si>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</si>
  <si>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</si>
  <si>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</si>
  <si>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</si>
  <si>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</si>
  <si>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</si>
  <si>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</si>
  <si>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</si>
  <si>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</si>
  <si>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</si>
  <si>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</si>
  <si>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</si>
  <si>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</si>
  <si>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</si>
  <si>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</si>
  <si>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</si>
  <si>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</si>
  <si>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</si>
  <si>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</si>
  <si>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</si>
  <si>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</si>
  <si>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</si>
  <si>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</si>
  <si>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</si>
  <si>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</si>
  <si>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</si>
  <si>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</si>
  <si>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</si>
  <si>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</si>
  <si>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</si>
  <si>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</si>
  <si>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</si>
  <si>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</si>
  <si>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</si>
  <si>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</si>
  <si>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</si>
  <si>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</si>
  <si>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</si>
  <si>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</si>
  <si>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</si>
  <si>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</si>
  <si>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</si>
  <si>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</si>
  <si>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</si>
  <si>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</si>
  <si>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</si>
  <si>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</si>
  <si>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</si>
  <si>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</si>
  <si>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</si>
  <si>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</si>
  <si>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</si>
  <si>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</si>
  <si>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</si>
  <si>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</si>
  <si>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</si>
  <si>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</si>
  <si>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</si>
  <si>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</si>
  <si>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</si>
  <si>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</si>
  <si>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</si>
  <si>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</si>
  <si>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</si>
  <si>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</si>
  <si>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</si>
  <si>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</si>
  <si>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</si>
  <si>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</si>
  <si>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</si>
  <si>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</si>
  <si>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</si>
  <si>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</si>
  <si>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</si>
  <si>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</si>
  <si>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</si>
  <si>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</si>
  <si>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</si>
  <si>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</si>
  <si>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</si>
  <si>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</si>
  <si>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</si>
  <si>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</si>
  <si>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</si>
  <si>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</si>
  <si>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</si>
  <si>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</si>
  <si>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</si>
  <si>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</si>
  <si>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</si>
  <si>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</si>
  <si>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</si>
  <si>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</si>
  <si>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</si>
  <si>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</si>
  <si>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</si>
  <si>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</si>
  <si>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</si>
  <si>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</si>
  <si>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</si>
  <si>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</si>
  <si>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</si>
  <si>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</si>
  <si>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</si>
  <si>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</si>
  <si>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</si>
  <si>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</si>
  <si>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</si>
  <si>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</si>
  <si>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</si>
  <si>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</si>
  <si>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</si>
  <si>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</si>
  <si>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</si>
  <si>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</si>
  <si>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</si>
  <si>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</si>
  <si>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</si>
  <si>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</si>
  <si>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</si>
  <si>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</si>
  <si>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</si>
  <si>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</si>
  <si>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</si>
  <si>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</si>
  <si>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</si>
  <si>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</si>
  <si>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</si>
  <si>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</si>
  <si>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</si>
  <si>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</si>
  <si>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</si>
  <si>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</si>
  <si>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</si>
  <si>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</si>
  <si>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</si>
  <si>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</si>
  <si>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</si>
  <si>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</si>
  <si>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</si>
  <si>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</si>
  <si>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</si>
  <si>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</si>
  <si>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</si>
  <si>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</si>
  <si>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</si>
  <si>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</si>
  <si>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</si>
  <si>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</si>
  <si>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</si>
  <si>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</si>
  <si>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</si>
  <si>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</si>
  <si>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</si>
  <si>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</si>
  <si>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</si>
  <si>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</si>
  <si>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</si>
  <si>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</si>
  <si>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</si>
  <si>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</si>
  <si>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</si>
  <si>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</si>
  <si>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</si>
  <si>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</si>
  <si>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</si>
  <si>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</si>
  <si>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</si>
  <si>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</si>
  <si>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</si>
  <si>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</si>
  <si>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</si>
  <si>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</si>
  <si>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</si>
  <si>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</si>
  <si>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</si>
  <si>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</si>
  <si>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</si>
  <si>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</si>
  <si>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</si>
  <si>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</si>
  <si>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</si>
  <si>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</si>
  <si>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</si>
  <si>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</si>
  <si>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</si>
  <si>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</si>
  <si>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</si>
  <si>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</si>
  <si>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</si>
  <si>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</si>
  <si>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</si>
  <si>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</si>
  <si>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</si>
  <si>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</si>
  <si>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</si>
  <si>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</si>
  <si>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</si>
  <si>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</si>
  <si>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</si>
  <si>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</si>
  <si>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</si>
  <si>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</si>
  <si>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</si>
  <si>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</si>
  <si>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</si>
  <si>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</si>
  <si>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</si>
  <si>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</si>
  <si>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</si>
  <si>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</si>
  <si>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</si>
  <si>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</si>
  <si>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</si>
  <si>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</si>
  <si>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</si>
  <si>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</si>
  <si>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</si>
  <si>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</si>
  <si>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</si>
  <si>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</si>
  <si>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</si>
  <si>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</si>
  <si>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</si>
  <si>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</si>
  <si>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</si>
  <si>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</si>
  <si>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</si>
  <si>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</si>
  <si>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</si>
  <si>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</si>
  <si>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</si>
  <si>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</si>
  <si>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</si>
  <si>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</si>
  <si>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</si>
  <si>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</si>
  <si>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</si>
  <si>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</si>
  <si>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</si>
  <si>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</si>
  <si>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</si>
  <si>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</si>
  <si>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</si>
  <si>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</si>
  <si>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</si>
  <si>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</si>
  <si>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</si>
  <si>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</si>
  <si>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</si>
  <si>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</si>
  <si>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</si>
  <si>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</si>
  <si>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</si>
  <si>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</si>
  <si>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</si>
  <si>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</si>
  <si>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</si>
  <si>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</si>
  <si>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</si>
  <si>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</si>
  <si>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</si>
  <si>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</si>
  <si>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</si>
  <si>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</si>
  <si>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</si>
  <si>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</si>
  <si>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</si>
  <si>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</si>
  <si>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</si>
  <si>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</si>
  <si>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</si>
  <si>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</si>
  <si>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</si>
  <si>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</si>
  <si>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</si>
  <si>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</si>
  <si>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</si>
  <si>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</si>
  <si>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</si>
  <si>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</si>
  <si>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</si>
  <si>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</si>
  <si>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</si>
  <si>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</si>
  <si>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</si>
  <si>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</si>
  <si>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</si>
  <si>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</si>
  <si>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</si>
  <si>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</si>
  <si>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</si>
  <si>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</si>
  <si>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</si>
  <si>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</si>
  <si>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</si>
  <si>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</si>
  <si>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</si>
  <si>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</si>
  <si>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</si>
  <si>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</si>
  <si>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</si>
  <si>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</si>
  <si>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</si>
  <si>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</si>
  <si>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</si>
  <si>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</si>
  <si>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</si>
  <si>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</si>
  <si>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</si>
  <si>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</si>
  <si>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</si>
  <si>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</si>
  <si>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</si>
  <si>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</si>
  <si>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</si>
  <si>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</si>
  <si>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</si>
  <si>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</si>
  <si>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</si>
  <si>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</si>
  <si>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</si>
  <si>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</si>
  <si>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</si>
  <si>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</si>
  <si>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</si>
  <si>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</si>
  <si>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</si>
  <si>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</si>
  <si>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</si>
  <si>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</si>
  <si>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</si>
  <si>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</si>
  <si>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</si>
  <si>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</si>
  <si>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</si>
  <si>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</si>
  <si>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</si>
  <si>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</si>
  <si>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</si>
  <si>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</si>
  <si>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</si>
  <si>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</si>
  <si>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</si>
  <si>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</si>
  <si>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</si>
  <si>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</si>
  <si>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</si>
  <si>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</si>
  <si>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</si>
  <si>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</si>
  <si>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</si>
  <si>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</si>
  <si>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</si>
  <si>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</si>
  <si>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</si>
  <si>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</si>
  <si>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</si>
  <si>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</si>
  <si>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</si>
  <si>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</si>
  <si>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</si>
  <si>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</si>
  <si>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</si>
  <si>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</si>
  <si>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</si>
  <si>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</si>
  <si>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</si>
  <si>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</si>
  <si>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</si>
  <si>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</si>
  <si>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</si>
  <si>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</si>
  <si>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</si>
  <si>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</si>
  <si>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</si>
  <si>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</si>
  <si>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</si>
  <si>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</si>
  <si>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</si>
  <si>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</si>
  <si>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</si>
  <si>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</si>
  <si>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</si>
  <si>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</si>
  <si>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</si>
  <si>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</si>
  <si>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</si>
  <si>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</si>
  <si>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</si>
  <si>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</si>
  <si>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</si>
  <si>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</si>
  <si>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</si>
  <si>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</si>
  <si>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</si>
  <si>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</si>
  <si>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</si>
  <si>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</si>
  <si>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</si>
  <si>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</si>
  <si>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</si>
  <si>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</si>
  <si>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</si>
  <si>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</si>
  <si>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</si>
  <si>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</si>
  <si>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</si>
  <si>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</si>
  <si>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</si>
  <si>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</si>
  <si>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</si>
  <si>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</si>
  <si>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</si>
  <si>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</si>
  <si>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</si>
  <si>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</si>
  <si>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</si>
  <si>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</si>
  <si>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</si>
  <si>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</si>
  <si>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</si>
  <si>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</si>
  <si>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</si>
  <si>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</si>
  <si>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</si>
  <si>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</si>
  <si>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</si>
  <si>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</si>
  <si>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</si>
  <si>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</si>
  <si>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</si>
  <si>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</si>
  <si>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</si>
  <si>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</si>
  <si>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</si>
  <si>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</si>
  <si>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</si>
  <si>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</si>
  <si>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</si>
  <si>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</si>
  <si>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</si>
  <si>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</si>
  <si>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</si>
  <si>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</si>
  <si>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</si>
  <si>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</si>
  <si>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</si>
  <si>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</si>
  <si>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</si>
  <si>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</si>
  <si>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</si>
  <si>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</si>
  <si>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</si>
  <si>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</si>
  <si>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</si>
  <si>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</si>
  <si>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</si>
  <si>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</si>
  <si>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</si>
  <si>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</si>
  <si>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</si>
  <si>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</si>
  <si>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</si>
  <si>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</si>
  <si>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</si>
  <si>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</si>
  <si>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</si>
  <si>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</si>
  <si>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</si>
  <si>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</si>
  <si>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</si>
  <si>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</si>
  <si>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</si>
  <si>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</si>
  <si>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</si>
  <si>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</si>
  <si>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</si>
  <si>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</si>
  <si>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</si>
  <si>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</si>
  <si>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</si>
  <si>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</si>
  <si>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</si>
  <si>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</si>
  <si>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</si>
  <si>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</si>
  <si>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</si>
  <si>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</si>
  <si>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</si>
  <si>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</si>
  <si>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</si>
  <si>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</si>
  <si>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</si>
  <si>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</si>
  <si>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</si>
  <si>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</si>
  <si>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</si>
  <si>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</si>
  <si>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</si>
  <si>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</si>
  <si>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</si>
  <si>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</si>
  <si>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</si>
  <si>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</si>
  <si>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</si>
  <si>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</si>
  <si>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</si>
  <si>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</si>
  <si>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</si>
  <si>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</si>
  <si>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</si>
  <si>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</si>
  <si>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</si>
  <si>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</si>
  <si>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</si>
  <si>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</si>
  <si>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</si>
  <si>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</si>
  <si>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</si>
  <si>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</si>
  <si>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</si>
  <si>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</si>
  <si>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</si>
  <si>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</si>
  <si>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</si>
  <si>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</si>
  <si>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</si>
  <si>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</si>
  <si>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</si>
  <si>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</si>
  <si>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</si>
  <si>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</si>
  <si>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</si>
  <si>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</si>
  <si>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</si>
  <si>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</si>
  <si>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</si>
  <si>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</si>
  <si>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</si>
  <si>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</si>
  <si>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</si>
  <si>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</si>
  <si>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</si>
  <si>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</si>
  <si>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</si>
  <si>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</si>
  <si>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</si>
  <si>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</si>
  <si>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</si>
  <si>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</si>
  <si>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</si>
  <si>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</si>
  <si>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</si>
  <si>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</si>
  <si>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</si>
  <si>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</si>
  <si>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</si>
  <si>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</si>
  <si>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</si>
  <si>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</si>
  <si>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</si>
  <si>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</si>
  <si>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</si>
  <si>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</si>
  <si>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</si>
  <si>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</si>
  <si>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</si>
  <si>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</si>
  <si>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</si>
  <si>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</si>
  <si>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</si>
  <si>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</si>
  <si>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</si>
  <si>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</si>
  <si>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</si>
  <si>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</si>
  <si>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</si>
  <si>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</si>
  <si>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</si>
  <si>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</si>
  <si>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</si>
  <si>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</si>
  <si>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</si>
  <si>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</si>
  <si>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</si>
  <si>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</si>
  <si>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</si>
  <si>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</si>
  <si>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</si>
  <si>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</si>
  <si>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</si>
  <si>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</si>
  <si>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</si>
  <si>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</si>
  <si>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</si>
  <si>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</si>
  <si>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</si>
  <si>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</si>
  <si>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</si>
  <si>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</si>
  <si>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</si>
  <si>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</si>
  <si>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</si>
  <si>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</si>
  <si>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</si>
  <si>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</si>
  <si>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</si>
  <si>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</si>
  <si>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</si>
  <si>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</si>
  <si>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</si>
  <si>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</si>
  <si>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</si>
  <si>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</si>
  <si>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</si>
  <si>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</si>
  <si>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</si>
  <si>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</si>
  <si>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</si>
  <si>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</si>
  <si>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</si>
  <si>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</si>
  <si>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</si>
  <si>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</si>
  <si>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</si>
  <si>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</si>
  <si>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</si>
  <si>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</si>
  <si>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</si>
  <si>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</si>
  <si>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</si>
  <si>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</si>
  <si>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</si>
  <si>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</si>
  <si>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</si>
  <si>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</si>
  <si>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</si>
  <si>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</si>
  <si>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</si>
  <si>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</si>
  <si>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</si>
  <si>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</si>
  <si>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</si>
  <si>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</si>
  <si>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</si>
  <si>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</si>
  <si>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</si>
  <si>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</si>
  <si>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</si>
  <si>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</si>
  <si>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</si>
  <si>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</si>
  <si>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</si>
  <si>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</si>
  <si>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</si>
  <si>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</si>
  <si>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</si>
  <si>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</si>
  <si>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</si>
  <si>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</si>
  <si>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</si>
  <si>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</si>
  <si>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</si>
  <si>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</si>
  <si>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</si>
  <si>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</si>
  <si>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</si>
  <si>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</si>
  <si>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</si>
  <si>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</si>
  <si>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</si>
  <si>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</si>
  <si>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</si>
  <si>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</si>
  <si>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</si>
  <si>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</si>
  <si>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</si>
  <si>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</si>
  <si>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</si>
  <si>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</si>
  <si>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</si>
  <si>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</si>
  <si>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</si>
  <si>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</si>
  <si>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</si>
  <si>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</si>
  <si>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</si>
  <si>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</si>
  <si>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</si>
  <si>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</si>
  <si>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</si>
  <si>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</si>
  <si>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</si>
  <si>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</si>
  <si>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</si>
  <si>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</si>
  <si>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</si>
  <si>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</si>
  <si>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</si>
  <si>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</si>
  <si>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</si>
  <si>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</si>
  <si>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</si>
  <si>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</si>
  <si>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</si>
  <si>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</si>
  <si>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</si>
  <si>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</si>
  <si>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</si>
  <si>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</si>
  <si>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</si>
  <si>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</si>
  <si>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</si>
  <si>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</si>
  <si>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</si>
  <si>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</si>
  <si>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</si>
  <si>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</si>
  <si>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</si>
  <si>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</si>
  <si>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</si>
  <si>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</si>
  <si>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</si>
  <si>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</si>
  <si>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</si>
  <si>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</si>
  <si>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</si>
  <si>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</si>
  <si>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</si>
  <si>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</si>
  <si>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</si>
  <si>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</si>
  <si>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</si>
  <si>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</si>
  <si>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</si>
  <si>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</si>
  <si>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</si>
  <si>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</si>
  <si>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</si>
  <si>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</si>
  <si>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</si>
  <si>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</si>
  <si>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</si>
  <si>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</si>
  <si>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</si>
  <si>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</si>
  <si>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</si>
  <si>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</si>
  <si>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</si>
  <si>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</si>
  <si>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</si>
  <si>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</si>
  <si>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</si>
  <si>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</si>
  <si>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</si>
  <si>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</si>
  <si>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</si>
  <si>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</si>
  <si>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</si>
  <si>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</si>
  <si>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</si>
  <si>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</si>
  <si>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</si>
  <si>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</si>
  <si>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</si>
  <si>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</si>
  <si>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</si>
  <si>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</si>
  <si>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</si>
  <si>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</si>
  <si>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</si>
  <si>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</si>
  <si>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</si>
  <si>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</si>
  <si>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</si>
  <si>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</si>
  <si>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</si>
  <si>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</si>
  <si>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</si>
  <si>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</si>
  <si>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</si>
  <si>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</si>
  <si>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</si>
  <si>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</si>
  <si>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</si>
  <si>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</si>
  <si>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</si>
  <si>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</si>
  <si>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</si>
  <si>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</si>
  <si>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</si>
  <si>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</si>
  <si>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</si>
  <si>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</si>
  <si>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</si>
  <si>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</si>
  <si>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</si>
  <si>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</si>
  <si>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</si>
  <si>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</si>
  <si>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</si>
  <si>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</si>
  <si>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</si>
  <si>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</si>
  <si>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</si>
  <si>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</si>
  <si>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</si>
  <si>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</si>
  <si>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</si>
  <si>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</si>
  <si>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</si>
  <si>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</si>
  <si>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</si>
  <si>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</si>
  <si>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</si>
  <si>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</si>
  <si>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</si>
  <si>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</si>
  <si>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</si>
  <si>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</si>
  <si>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</si>
  <si>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</si>
  <si>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</si>
  <si>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</si>
  <si>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</si>
  <si>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</si>
  <si>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</si>
  <si>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</si>
  <si>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</si>
  <si>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</si>
  <si>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</si>
  <si>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</si>
  <si>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</si>
  <si>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</si>
  <si>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</si>
  <si>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</si>
  <si>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</si>
  <si>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</si>
  <si>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</si>
  <si>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</si>
  <si>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</si>
  <si>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</si>
  <si>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</si>
  <si>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</si>
  <si>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</si>
  <si>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</si>
  <si>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</si>
  <si>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</si>
  <si>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</si>
  <si>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</si>
  <si>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</si>
  <si>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</si>
  <si>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</si>
  <si>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</si>
  <si>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</si>
  <si>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</si>
  <si>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</si>
  <si>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</si>
  <si>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</si>
  <si>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</si>
  <si>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</si>
  <si>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</si>
  <si>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</si>
  <si>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</si>
  <si>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</si>
  <si>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</si>
  <si>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</si>
  <si>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</si>
  <si>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</si>
  <si>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</si>
  <si>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</si>
  <si>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</si>
  <si>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</si>
  <si>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</si>
  <si>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</si>
  <si>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</si>
  <si>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</si>
  <si>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</si>
  <si>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</si>
  <si>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</si>
  <si>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</si>
  <si>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</si>
  <si>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</si>
  <si>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</si>
  <si>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</si>
  <si>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</si>
  <si>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</si>
  <si>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</si>
  <si>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</si>
  <si>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</si>
  <si>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</si>
  <si>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</si>
  <si>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</si>
  <si>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</si>
  <si>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</si>
  <si>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</si>
  <si>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</si>
  <si>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</si>
  <si>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</si>
  <si>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</si>
  <si>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</si>
  <si>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</si>
  <si>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</si>
  <si>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</si>
  <si>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</si>
  <si>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</si>
  <si>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</si>
  <si>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</si>
  <si>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</si>
  <si>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</si>
  <si>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</si>
  <si>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</si>
  <si>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</si>
  <si>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</si>
  <si>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</si>
  <si>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</si>
  <si>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</si>
  <si>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</si>
  <si>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</si>
  <si>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</si>
  <si>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</si>
  <si>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</si>
  <si>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</si>
  <si>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</si>
  <si>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</si>
  <si>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</si>
  <si>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</si>
  <si>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</si>
  <si>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</si>
  <si>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</si>
  <si>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</si>
  <si>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</si>
  <si>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</si>
  <si>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</si>
  <si>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</si>
  <si>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</si>
  <si>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</si>
  <si>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</si>
  <si>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</si>
  <si>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</si>
  <si>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</si>
  <si>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</si>
  <si>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</si>
  <si>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</si>
  <si>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</si>
  <si>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</si>
  <si>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</si>
  <si>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</si>
  <si>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</si>
  <si>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</si>
  <si>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</si>
  <si>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</si>
  <si>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</si>
  <si>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</si>
  <si>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</si>
  <si>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</si>
  <si>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</si>
  <si>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</si>
  <si>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</si>
  <si>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</si>
  <si>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</si>
  <si>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</si>
  <si>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</si>
  <si>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</si>
  <si>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</si>
  <si>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</si>
  <si>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</si>
  <si>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</si>
  <si>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</si>
  <si>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</si>
  <si>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</si>
  <si>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</si>
  <si>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</si>
  <si>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</si>
  <si>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</si>
  <si>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</si>
  <si>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</si>
  <si>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</si>
  <si>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</si>
  <si>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</si>
  <si>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</si>
  <si>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</si>
  <si>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</si>
  <si>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</si>
  <si>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</si>
  <si>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</si>
  <si>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</si>
  <si>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</si>
  <si>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</si>
  <si>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</si>
  <si>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</si>
  <si>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</si>
  <si>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</si>
  <si>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</si>
  <si>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</si>
  <si>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</si>
  <si>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</si>
  <si>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</si>
  <si>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</si>
  <si>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</si>
  <si>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</si>
  <si>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</si>
  <si>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</si>
  <si>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</si>
  <si>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</si>
  <si>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</si>
  <si>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</si>
  <si>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</si>
  <si>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</si>
  <si>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</si>
  <si>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</si>
  <si>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</si>
  <si>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</si>
  <si>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</si>
  <si>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</si>
  <si>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</si>
  <si>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</si>
  <si>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</si>
  <si>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</si>
  <si>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</si>
  <si>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</si>
  <si>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</si>
  <si>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</si>
  <si>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</si>
  <si>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</si>
  <si>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</si>
  <si>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</si>
  <si>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</si>
  <si>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</si>
  <si>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</si>
  <si>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</si>
  <si>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</si>
  <si>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</si>
  <si>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</si>
  <si>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</si>
  <si>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</si>
  <si>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</si>
  <si>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</si>
  <si>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</si>
  <si>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</si>
  <si>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</si>
  <si>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</si>
  <si>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</si>
  <si>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</si>
  <si>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</si>
  <si>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</si>
  <si>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</si>
  <si>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</si>
  <si>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</si>
  <si>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</si>
  <si>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</si>
  <si>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</si>
  <si>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</si>
  <si>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</si>
  <si>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</si>
  <si>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</si>
  <si>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</si>
  <si>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</si>
  <si>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</si>
  <si>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</si>
  <si>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</si>
  <si>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</si>
  <si>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</si>
  <si>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</si>
  <si>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</si>
  <si>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</si>
  <si>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</si>
  <si>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</si>
  <si>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</si>
  <si>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</si>
  <si>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</si>
  <si>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</si>
  <si>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</si>
  <si>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</si>
  <si>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</si>
  <si>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</si>
  <si>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</si>
  <si>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</si>
  <si>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</si>
  <si>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</si>
  <si>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</si>
  <si>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</si>
  <si>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</si>
  <si>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</si>
  <si>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</si>
  <si>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</si>
  <si>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</si>
  <si>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</si>
  <si>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</si>
  <si>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</si>
  <si>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</si>
  <si>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</si>
  <si>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</si>
  <si>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</si>
  <si>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</si>
  <si>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</si>
  <si>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</si>
  <si>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</si>
  <si>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</si>
  <si>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</si>
  <si>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</si>
  <si>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</si>
  <si>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</si>
  <si>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</si>
  <si>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</si>
  <si>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</si>
  <si>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</si>
  <si>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</si>
  <si>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</si>
  <si>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</si>
  <si>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</si>
  <si>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</si>
  <si>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</si>
  <si>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</si>
  <si>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</si>
  <si>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</si>
  <si>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</si>
  <si>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</si>
  <si>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</si>
  <si>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</si>
  <si>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</si>
  <si>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</si>
  <si>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</si>
  <si>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</si>
  <si>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</si>
  <si>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</si>
  <si>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</si>
  <si>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</si>
  <si>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</si>
  <si>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</si>
  <si>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</si>
  <si>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</si>
  <si>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</si>
  <si>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</si>
  <si>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</si>
  <si>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</si>
  <si>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</si>
  <si>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</si>
  <si>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</si>
  <si>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</si>
  <si>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</si>
  <si>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</si>
  <si>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</si>
  <si>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</si>
  <si>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</si>
  <si>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</si>
  <si>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</si>
  <si>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</si>
  <si>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</si>
  <si>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</si>
  <si>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</si>
  <si>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</si>
  <si>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</si>
  <si>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</si>
  <si>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</si>
  <si>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</si>
  <si>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</si>
  <si>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</si>
  <si>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</si>
  <si>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</si>
  <si>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</si>
  <si>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</si>
  <si>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</si>
  <si>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</si>
  <si>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</si>
  <si>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</si>
  <si>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</si>
  <si>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</si>
  <si>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</si>
  <si>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</si>
  <si>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</si>
  <si>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</si>
  <si>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</si>
  <si>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</si>
  <si>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</si>
  <si>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</si>
  <si>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</si>
  <si>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</si>
  <si>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</si>
  <si>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</si>
  <si>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</si>
  <si>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</si>
  <si>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</si>
  <si>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</si>
  <si>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</si>
  <si>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</si>
  <si>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</si>
  <si>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</si>
  <si>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</si>
  <si>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</si>
  <si>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</si>
  <si>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</si>
  <si>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</si>
  <si>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</si>
  <si>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</si>
  <si>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</si>
  <si>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</si>
  <si>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</si>
  <si>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</si>
  <si>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</si>
  <si>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</si>
  <si>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</si>
  <si>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</si>
  <si>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</si>
  <si>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</si>
  <si>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</si>
  <si>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</si>
  <si>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</si>
  <si>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</si>
  <si>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</si>
  <si>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</si>
  <si>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</si>
  <si>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</si>
  <si>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</si>
  <si>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</si>
  <si>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</si>
  <si>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</si>
  <si>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</si>
  <si>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</si>
  <si>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</si>
  <si>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</si>
  <si>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</si>
  <si>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</si>
  <si>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</si>
  <si>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</si>
  <si>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</si>
  <si>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</si>
  <si>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</si>
  <si>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</si>
  <si>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</si>
  <si>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</si>
  <si>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</si>
  <si>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</si>
  <si>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</si>
  <si>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</si>
  <si>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</si>
  <si>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</si>
  <si>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</si>
  <si>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</si>
  <si>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</si>
  <si>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</si>
  <si>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</si>
  <si>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</si>
  <si>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</si>
  <si>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</si>
  <si>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</si>
  <si>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</si>
  <si>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</si>
  <si>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</si>
  <si>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</si>
  <si>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</si>
  <si>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</si>
  <si>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</si>
  <si>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</si>
  <si>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</si>
  <si>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</si>
  <si>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</si>
  <si>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</si>
  <si>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</si>
  <si>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</si>
  <si>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</si>
  <si>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</si>
  <si>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</si>
  <si>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</si>
  <si>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</si>
  <si>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</si>
  <si>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</si>
  <si>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</si>
  <si>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</si>
  <si>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</si>
  <si>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</si>
  <si>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</si>
  <si>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</si>
  <si>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</si>
  <si>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</si>
  <si>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</si>
  <si>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</si>
  <si>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</si>
  <si>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</si>
  <si>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</si>
  <si>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</si>
  <si>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</si>
  <si>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</si>
  <si>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</si>
  <si>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</si>
  <si>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</si>
  <si>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</si>
  <si>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</si>
  <si>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</si>
  <si>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</si>
  <si>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</si>
  <si>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</si>
  <si>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</si>
  <si>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</si>
  <si>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</si>
  <si>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</si>
  <si>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</si>
  <si>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</si>
  <si>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</si>
  <si>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</si>
  <si>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</si>
  <si>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</si>
  <si>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</si>
  <si>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</si>
  <si>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</si>
  <si>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</si>
  <si>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</si>
  <si>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</si>
  <si>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</si>
  <si>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</si>
  <si>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</si>
  <si>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</si>
  <si>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</si>
  <si>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</si>
  <si>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</si>
  <si>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</si>
  <si>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</si>
  <si>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</si>
  <si>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</si>
  <si>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</si>
  <si>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</si>
  <si>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</si>
  <si>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</si>
  <si>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</si>
  <si>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</si>
  <si>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</si>
  <si>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</si>
  <si>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</si>
  <si>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</si>
  <si>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</si>
  <si>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</si>
  <si>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</si>
  <si>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</si>
  <si>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</si>
  <si>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</si>
  <si>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</si>
  <si>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</si>
  <si>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</si>
  <si>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</si>
  <si>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</si>
  <si>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</si>
  <si>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</si>
  <si>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</si>
  <si>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</si>
  <si>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</si>
  <si>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</si>
  <si>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</si>
  <si>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</si>
  <si>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</si>
  <si>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</si>
  <si>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</si>
  <si>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</si>
  <si>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</si>
  <si>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</si>
  <si>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</si>
  <si>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</si>
  <si>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</si>
  <si>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</si>
  <si>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</si>
  <si>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</si>
  <si>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</si>
  <si>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</si>
  <si>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</si>
  <si>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</si>
  <si>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</si>
  <si>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</si>
  <si>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</si>
  <si>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</si>
  <si>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</si>
  <si>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</si>
  <si>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</si>
  <si>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</si>
  <si>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</si>
  <si>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</si>
  <si>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</si>
  <si>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</si>
  <si>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</si>
  <si>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</si>
  <si>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</si>
  <si>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</si>
  <si>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</si>
  <si>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</si>
  <si>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</si>
  <si>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</si>
  <si>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</si>
  <si>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</si>
  <si>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</si>
  <si>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</si>
  <si>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</si>
  <si>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</si>
  <si>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</si>
  <si>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</si>
  <si>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</si>
  <si>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</si>
  <si>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</si>
  <si>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</si>
  <si>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</si>
  <si>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</si>
  <si>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</si>
  <si>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</si>
  <si>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</si>
  <si>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</si>
  <si>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</si>
  <si>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</si>
  <si>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</si>
  <si>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</si>
  <si>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</si>
  <si>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</si>
  <si>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</si>
  <si>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</si>
  <si>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</si>
  <si>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</si>
  <si>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</si>
  <si>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</si>
  <si>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</si>
  <si>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</si>
  <si>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</si>
  <si>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</si>
  <si>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</si>
  <si>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</si>
  <si>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</si>
  <si>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</si>
  <si>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</si>
  <si>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</si>
  <si>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</si>
  <si>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</si>
  <si>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</si>
  <si>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</si>
  <si>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</si>
  <si>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</si>
  <si>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</si>
  <si>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</si>
  <si>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</si>
  <si>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</si>
  <si>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</si>
  <si>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</si>
  <si>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</si>
  <si>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</si>
  <si>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</si>
  <si>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</si>
  <si>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</si>
  <si>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</si>
  <si>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</si>
  <si>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</si>
  <si>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</si>
  <si>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</si>
  <si>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</si>
  <si>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</si>
  <si>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</si>
  <si>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</si>
  <si>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</si>
  <si>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</si>
  <si>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</si>
  <si>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</si>
  <si>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</si>
  <si>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</si>
  <si>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</si>
  <si>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</si>
  <si>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</si>
  <si>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</si>
  <si>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</si>
  <si>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</si>
  <si>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</si>
  <si>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</si>
  <si>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</si>
  <si>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</si>
  <si>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</si>
  <si>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</si>
  <si>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</si>
  <si>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</si>
  <si>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</si>
  <si>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</si>
  <si>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</si>
  <si>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</si>
  <si>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</si>
  <si>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</si>
  <si>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</si>
  <si>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</si>
  <si>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</si>
  <si>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</si>
  <si>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</si>
  <si>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</si>
  <si>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</si>
  <si>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</si>
  <si>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</si>
  <si>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</si>
  <si>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</si>
  <si>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</si>
  <si>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</si>
  <si>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</si>
  <si>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</si>
  <si>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</si>
  <si>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</si>
  <si>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</si>
  <si>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</si>
  <si>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</si>
  <si>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</si>
  <si>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</si>
  <si>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</si>
  <si>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</si>
  <si>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</si>
  <si>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</si>
  <si>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</si>
  <si>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</si>
  <si>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</si>
  <si>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</si>
  <si>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</si>
  <si>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</si>
  <si>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</si>
  <si>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</si>
  <si>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</si>
  <si>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</si>
  <si>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</si>
  <si>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</si>
  <si>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</si>
  <si>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</si>
  <si>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</si>
  <si>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</si>
  <si>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</si>
  <si>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</si>
  <si>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</si>
  <si>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</si>
  <si>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</si>
  <si>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</si>
  <si>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</si>
  <si>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</si>
  <si>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</si>
  <si>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</si>
  <si>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</si>
  <si>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</si>
  <si>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</si>
  <si>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</si>
  <si>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</si>
  <si>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</si>
  <si>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</si>
  <si>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</si>
  <si>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</si>
  <si>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</si>
  <si>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</si>
  <si>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</si>
  <si>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</si>
  <si>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</si>
  <si>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</si>
  <si>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</si>
  <si>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</si>
  <si>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</si>
  <si>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</si>
  <si>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</si>
  <si>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</si>
  <si>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</si>
  <si>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</si>
  <si>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</si>
  <si>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</si>
  <si>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</si>
  <si>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</si>
  <si>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</si>
  <si>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</si>
  <si>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</si>
  <si>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</si>
  <si>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</si>
  <si>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</si>
  <si>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</si>
  <si>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</si>
  <si>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</si>
  <si>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</si>
  <si>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</si>
  <si>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</si>
  <si>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</si>
  <si>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</si>
  <si>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</si>
  <si>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</si>
  <si>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</si>
  <si>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</si>
  <si>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</si>
  <si>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</si>
  <si>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</si>
  <si>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</si>
  <si>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</si>
  <si>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</si>
  <si>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</si>
  <si>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</si>
  <si>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</si>
  <si>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</si>
  <si>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</si>
  <si>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</si>
  <si>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</si>
  <si>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</si>
  <si>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</si>
  <si>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</si>
  <si>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</si>
  <si>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</si>
  <si>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</si>
  <si>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</si>
  <si>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</si>
  <si>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</si>
  <si>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</si>
  <si>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</si>
  <si>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</si>
  <si>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</si>
  <si>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</si>
  <si>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</si>
  <si>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</si>
  <si>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</si>
  <si>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</si>
  <si>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</si>
  <si>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</si>
  <si>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</si>
  <si>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</si>
  <si>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</si>
  <si>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</si>
  <si>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</si>
  <si>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</si>
  <si>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</si>
  <si>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</si>
  <si>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</si>
  <si>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</si>
  <si>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</si>
  <si>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</si>
  <si>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</si>
  <si>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</si>
  <si>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</si>
  <si>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</si>
  <si>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</si>
  <si>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</si>
  <si>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</si>
  <si>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</si>
  <si>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</si>
  <si>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</si>
  <si>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</si>
  <si>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</si>
  <si>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</si>
  <si>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</si>
  <si>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</si>
  <si>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</si>
  <si>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</si>
  <si>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</si>
  <si>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</si>
  <si>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</si>
  <si>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</si>
  <si>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</si>
  <si>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</si>
  <si>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</si>
  <si>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</si>
  <si>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</si>
  <si>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</si>
  <si>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</si>
  <si>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</si>
  <si>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</si>
  <si>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</si>
  <si>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</si>
  <si>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</si>
  <si>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</si>
  <si>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</si>
  <si>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</si>
  <si>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</si>
  <si>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</si>
  <si>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</si>
  <si>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</si>
  <si>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</si>
  <si>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</si>
  <si>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</si>
  <si>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</si>
  <si>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</si>
  <si>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</si>
  <si>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</si>
  <si>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</si>
  <si>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</si>
  <si>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</si>
  <si>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</si>
  <si>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</si>
  <si>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</si>
  <si>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</si>
  <si>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</si>
  <si>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</si>
  <si>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</si>
  <si>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</si>
  <si>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</si>
  <si>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</si>
  <si>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</si>
  <si>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</si>
  <si>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</si>
  <si>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</si>
  <si>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</si>
  <si>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</si>
  <si>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</si>
  <si>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</si>
  <si>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</si>
  <si>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</si>
  <si>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</si>
  <si>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</si>
  <si>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</si>
  <si>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</si>
  <si>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</si>
  <si>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</si>
  <si>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</si>
  <si>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</si>
  <si>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</si>
  <si>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</si>
  <si>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</si>
  <si>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</si>
  <si>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</si>
  <si>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</si>
  <si>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</si>
  <si>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</si>
  <si>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</si>
  <si>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</si>
  <si>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</si>
  <si>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</si>
  <si>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</si>
  <si>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</si>
  <si>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</si>
  <si>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</si>
  <si>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</si>
  <si>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</si>
  <si>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</si>
  <si>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</si>
  <si>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</si>
  <si>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</si>
  <si>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</si>
  <si>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</si>
  <si>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</si>
  <si>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</si>
  <si>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</si>
  <si>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</si>
  <si>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</si>
  <si>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</si>
  <si>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</si>
  <si>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</si>
  <si>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</si>
  <si>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</si>
  <si>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</si>
  <si>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</si>
  <si>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</si>
  <si>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</si>
  <si>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</si>
  <si>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</si>
  <si>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</si>
  <si>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</si>
  <si>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</si>
  <si>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</si>
  <si>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</si>
  <si>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</si>
  <si>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</si>
  <si>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</si>
  <si>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</si>
  <si>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</si>
  <si>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</si>
  <si>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</si>
  <si>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</si>
  <si>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</si>
  <si>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</si>
  <si>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</si>
  <si>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</si>
  <si>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</si>
  <si>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</si>
  <si>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</si>
  <si>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</si>
  <si>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</si>
  <si>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</si>
  <si>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</si>
  <si>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</si>
  <si>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</si>
  <si>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</si>
  <si>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</si>
  <si>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</si>
  <si>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</si>
  <si>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</si>
  <si>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</si>
  <si>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</si>
  <si>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</si>
  <si>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</si>
  <si>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</si>
  <si>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</si>
  <si>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</si>
  <si>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</si>
  <si>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</si>
  <si>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</si>
  <si>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</si>
  <si>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</si>
  <si>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</si>
  <si>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</si>
  <si>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</si>
  <si>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</si>
  <si>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</si>
  <si>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</si>
  <si>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</si>
  <si>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</si>
  <si>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</si>
  <si>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</si>
  <si>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</si>
  <si>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</si>
  <si>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</si>
  <si>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</si>
  <si>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</si>
  <si>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</si>
  <si>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</si>
  <si>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</si>
  <si>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</si>
  <si>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</si>
  <si>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</si>
  <si>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</si>
  <si>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</si>
  <si>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</si>
  <si>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</si>
  <si>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</si>
  <si>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</si>
  <si>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</si>
  <si>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</si>
  <si>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</si>
  <si>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</si>
  <si>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</si>
  <si>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</si>
  <si>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</si>
  <si>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</si>
  <si>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</si>
  <si>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</si>
  <si>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</si>
  <si>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</si>
  <si>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</si>
  <si>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</si>
  <si>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</si>
  <si>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</si>
  <si>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</si>
  <si>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</si>
  <si>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</si>
  <si>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</si>
  <si>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</si>
  <si>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</si>
  <si>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</si>
  <si>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</si>
  <si>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</si>
  <si>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</si>
  <si>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</si>
  <si>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</si>
  <si>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</si>
  <si>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</si>
  <si>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</si>
  <si>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</si>
  <si>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</si>
  <si>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</si>
  <si>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</si>
  <si>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</si>
  <si>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</si>
  <si>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</si>
  <si>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</si>
  <si>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</si>
  <si>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</si>
  <si>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</si>
  <si>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</si>
  <si>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</si>
  <si>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</si>
  <si>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</si>
  <si>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</si>
  <si>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</si>
  <si>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</si>
  <si>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</si>
  <si>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</si>
  <si>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</si>
  <si>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</si>
  <si>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</si>
  <si>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</si>
  <si>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</si>
  <si>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</si>
  <si>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</si>
  <si>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</si>
  <si>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</si>
  <si>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</si>
  <si>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</si>
  <si>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</si>
  <si>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</si>
  <si>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</si>
  <si>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</si>
  <si>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</si>
  <si>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</si>
  <si>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</si>
  <si>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</si>
  <si>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</si>
  <si>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</si>
  <si>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</si>
  <si>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</si>
  <si>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</si>
  <si>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</si>
  <si>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</si>
  <si>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</si>
  <si>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</si>
  <si>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</si>
  <si>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</si>
  <si>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</si>
  <si>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</si>
  <si>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</si>
  <si>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</si>
  <si>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</si>
  <si>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</si>
  <si>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</si>
  <si>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</si>
  <si>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</si>
  <si>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</si>
  <si>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</si>
  <si>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</si>
  <si>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</si>
  <si>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</si>
  <si>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</si>
  <si>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</si>
  <si>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</si>
  <si>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</si>
  <si>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</si>
  <si>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</si>
  <si>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</si>
  <si>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</si>
  <si>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</si>
  <si>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</si>
  <si>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</si>
  <si>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</si>
  <si>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</si>
  <si>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</si>
  <si>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</si>
  <si>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</si>
  <si>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</si>
  <si>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</si>
  <si>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</si>
  <si>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</si>
  <si>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</si>
  <si>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</si>
  <si>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</si>
  <si>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</si>
  <si>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</si>
  <si>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</si>
  <si>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</si>
  <si>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</si>
  <si>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</si>
  <si>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</si>
  <si>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</si>
  <si>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</si>
  <si>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</si>
  <si>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</si>
  <si>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</si>
  <si>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</si>
  <si>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</si>
  <si>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</si>
  <si>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</si>
  <si>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</si>
  <si>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</si>
  <si>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</si>
  <si>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</si>
  <si>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</si>
  <si>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</si>
  <si>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</si>
  <si>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</si>
  <si>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</si>
  <si>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</si>
  <si>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</si>
  <si>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</si>
  <si>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</si>
  <si>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</si>
  <si>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</si>
  <si>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</si>
  <si>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</si>
  <si>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</si>
  <si>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</si>
  <si>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</si>
  <si>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</si>
  <si>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</si>
  <si>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</si>
  <si>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</si>
  <si>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</si>
  <si>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</si>
  <si>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</si>
  <si>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</si>
  <si>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</si>
  <si>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</si>
  <si>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</si>
  <si>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</si>
  <si>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</si>
  <si>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</si>
  <si>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</si>
  <si>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</si>
  <si>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</si>
  <si>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</si>
  <si>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</si>
  <si>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</si>
  <si>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</si>
  <si>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</si>
  <si>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</si>
  <si>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</si>
  <si>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</si>
  <si>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</si>
  <si>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</si>
  <si>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</si>
  <si>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</si>
  <si>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</si>
  <si>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</si>
  <si>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</si>
  <si>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</si>
  <si>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</si>
  <si>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</si>
  <si>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</si>
  <si>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</si>
  <si>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</si>
  <si>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</si>
  <si>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</si>
  <si>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</si>
  <si>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</si>
  <si>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</si>
  <si>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</si>
  <si>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</si>
  <si>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</si>
  <si>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</si>
  <si>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</si>
  <si>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</si>
  <si>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</si>
  <si>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</si>
  <si>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</si>
  <si>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</si>
  <si>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</si>
  <si>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</si>
  <si>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</si>
  <si>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</si>
  <si>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</si>
  <si>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</si>
  <si>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</si>
  <si>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</si>
  <si>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</si>
  <si>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</si>
  <si>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</si>
  <si>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</si>
  <si>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</si>
  <si>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</si>
  <si>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</si>
  <si>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</si>
  <si>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</si>
  <si>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</si>
  <si>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</si>
  <si>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</si>
  <si>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</si>
  <si>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</si>
  <si>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</si>
  <si>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</si>
  <si>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</si>
  <si>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</si>
  <si>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</si>
  <si>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</si>
  <si>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</si>
  <si>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</si>
  <si>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</si>
  <si>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</si>
  <si>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</si>
  <si>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</si>
  <si>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</si>
  <si>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</si>
  <si>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</si>
  <si>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</si>
  <si>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</si>
  <si>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</si>
  <si>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</si>
  <si>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</si>
  <si>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</si>
  <si>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</si>
  <si>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</si>
  <si>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</si>
  <si>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</si>
  <si>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</si>
  <si>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</si>
  <si>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</si>
  <si>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</si>
  <si>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</si>
  <si>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</si>
  <si>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</si>
  <si>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</si>
  <si>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</si>
  <si>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</si>
  <si>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</si>
  <si>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</si>
  <si>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</si>
  <si>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</si>
  <si>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</si>
  <si>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</si>
  <si>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</si>
  <si>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</si>
  <si>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</si>
  <si>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</si>
  <si>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</si>
  <si>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</si>
  <si>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</si>
  <si>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</si>
  <si>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</si>
  <si>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</si>
  <si>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</si>
  <si>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</si>
  <si>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</si>
  <si>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</si>
  <si>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</si>
  <si>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</si>
  <si>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</si>
  <si>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</si>
  <si>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</si>
  <si>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</si>
  <si>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</si>
  <si>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</si>
  <si>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</si>
  <si>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</si>
  <si>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</si>
  <si>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</si>
  <si>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</si>
  <si>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</si>
  <si>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</si>
  <si>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</si>
  <si>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</si>
  <si>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</si>
  <si>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</si>
  <si>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</si>
  <si>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</si>
  <si>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</si>
  <si>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</si>
  <si>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</si>
  <si>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</si>
  <si>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</si>
  <si>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</si>
  <si>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</si>
  <si>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</si>
  <si>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</si>
  <si>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</si>
  <si>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</si>
  <si>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</si>
  <si>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</si>
  <si>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</si>
  <si>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</si>
  <si>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</si>
  <si>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</si>
  <si>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</si>
  <si>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</si>
  <si>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</si>
  <si>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</si>
  <si>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</si>
  <si>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</si>
  <si>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</si>
  <si>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</si>
  <si>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</si>
  <si>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</si>
  <si>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</si>
  <si>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</si>
  <si>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</si>
  <si>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</si>
  <si>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</si>
  <si>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</si>
  <si>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</si>
  <si>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</si>
  <si>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</si>
  <si>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</si>
  <si>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</si>
  <si>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</si>
  <si>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</si>
  <si>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</si>
  <si>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</si>
  <si>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</si>
  <si>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</si>
  <si>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</si>
  <si>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</si>
  <si>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</si>
  <si>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</si>
  <si>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</si>
  <si>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</si>
  <si>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</si>
  <si>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</si>
  <si>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</si>
  <si>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</si>
  <si>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</si>
  <si>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</si>
  <si>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</si>
  <si>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</si>
  <si>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</si>
  <si>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</si>
  <si>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</si>
  <si>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</si>
  <si>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</si>
  <si>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</si>
  <si>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</si>
  <si>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</si>
  <si>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</si>
  <si>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</si>
  <si>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</si>
  <si>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</si>
  <si>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</si>
  <si>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</si>
  <si>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</si>
  <si>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</si>
  <si>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</si>
  <si>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</si>
  <si>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</si>
  <si>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</si>
  <si>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</si>
  <si>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</si>
  <si>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</si>
  <si>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</si>
  <si>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</si>
  <si>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</si>
  <si>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</si>
  <si>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</si>
  <si>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</si>
  <si>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</si>
  <si>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</si>
  <si>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</si>
  <si>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</si>
  <si>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</si>
  <si>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</si>
  <si>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</si>
  <si>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</si>
  <si>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</si>
  <si>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</si>
  <si>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</si>
  <si>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</si>
  <si>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</si>
  <si>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</si>
  <si>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</si>
  <si>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</si>
  <si>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</si>
  <si>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</si>
  <si>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</si>
  <si>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</si>
  <si>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</si>
  <si>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</si>
  <si>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</si>
  <si>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</si>
  <si>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</si>
  <si>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</si>
  <si>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</si>
  <si>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</si>
  <si>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</si>
  <si>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</si>
  <si>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</si>
  <si>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</si>
  <si>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</si>
  <si>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</si>
  <si>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</si>
  <si>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</si>
  <si>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</si>
  <si>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</si>
  <si>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</si>
  <si>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</si>
  <si>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</si>
  <si>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</si>
  <si>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</si>
  <si>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</si>
  <si>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</si>
  <si>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</si>
  <si>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</si>
  <si>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</si>
  <si>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</si>
  <si>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</si>
  <si>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</si>
  <si>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</si>
  <si>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</si>
  <si>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</si>
  <si>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</si>
  <si>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</si>
  <si>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</si>
  <si>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</si>
  <si>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</si>
  <si>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</si>
  <si>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</si>
  <si>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</si>
  <si>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</si>
  <si>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</si>
  <si>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</si>
  <si>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</si>
  <si>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</si>
  <si>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</si>
  <si>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</si>
  <si>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</si>
  <si>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</si>
  <si>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</si>
  <si>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</si>
  <si>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</si>
  <si>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</si>
  <si>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</si>
  <si>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</si>
  <si>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</si>
  <si>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</si>
  <si>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</si>
  <si>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</si>
  <si>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</si>
  <si>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</si>
  <si>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</si>
  <si>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</si>
  <si>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</si>
  <si>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</si>
  <si>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</si>
  <si>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</si>
  <si>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</si>
  <si>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</si>
  <si>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</si>
  <si>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</si>
  <si>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</si>
  <si>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</si>
  <si>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</si>
  <si>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</si>
  <si>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</si>
  <si>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</si>
  <si>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</si>
  <si>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</si>
  <si>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</si>
  <si>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</si>
  <si>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</si>
  <si>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</si>
  <si>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</si>
  <si>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</si>
  <si>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</si>
  <si>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</si>
  <si>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</si>
  <si>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</si>
  <si>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</si>
  <si>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</si>
  <si>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</si>
  <si>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</si>
  <si>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</si>
  <si>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</si>
  <si>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</si>
  <si>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</si>
  <si>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</si>
  <si>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</si>
  <si>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</si>
  <si>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</si>
  <si>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</si>
  <si>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</si>
  <si>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</si>
  <si>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</si>
  <si>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</si>
  <si>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</si>
  <si>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</si>
  <si>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</si>
  <si>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</si>
  <si>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</si>
  <si>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</si>
  <si>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</si>
  <si>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</si>
  <si>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</si>
  <si>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</si>
  <si>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</si>
  <si>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</si>
  <si>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</si>
  <si>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</si>
  <si>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</si>
  <si>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</si>
  <si>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</si>
  <si>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</si>
  <si>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</si>
  <si>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</si>
  <si>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</si>
  <si>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</si>
  <si>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</si>
  <si>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</si>
  <si>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</si>
  <si>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</si>
  <si>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</si>
  <si>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</si>
  <si>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</si>
  <si>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</si>
  <si>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</si>
  <si>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</si>
  <si>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</si>
  <si>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</si>
  <si>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</si>
  <si>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</si>
  <si>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</si>
  <si>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</si>
  <si>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</si>
  <si>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</si>
  <si>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</si>
  <si>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</si>
  <si>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</si>
  <si>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</si>
  <si>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</si>
  <si>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</si>
  <si>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</si>
  <si>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</si>
  <si>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</si>
  <si>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</si>
  <si>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</si>
  <si>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</si>
  <si>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</si>
  <si>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</si>
  <si>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</si>
  <si>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</si>
  <si>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</si>
  <si>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</si>
  <si>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</si>
  <si>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</si>
  <si>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</si>
  <si>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</si>
  <si>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</si>
  <si>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</si>
  <si>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</si>
  <si>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</si>
  <si>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</si>
  <si>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</si>
  <si>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</si>
  <si>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</si>
  <si>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</si>
  <si>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</si>
  <si>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</si>
  <si>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</si>
  <si>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</si>
  <si>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</si>
  <si>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</si>
  <si>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</si>
  <si>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</si>
  <si>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</si>
  <si>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</si>
  <si>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</si>
  <si>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</si>
  <si>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</si>
  <si>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</si>
  <si>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</si>
  <si>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</si>
  <si>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</si>
  <si>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</si>
  <si>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</si>
  <si>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</si>
  <si>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</si>
  <si>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</si>
  <si>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</si>
  <si>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</si>
  <si>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</si>
  <si>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</si>
  <si>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</si>
  <si>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</si>
  <si>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</si>
  <si>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</si>
  <si>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</si>
  <si>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</si>
  <si>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</si>
  <si>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</si>
  <si>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</si>
  <si>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</si>
  <si>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</si>
  <si>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</si>
  <si>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</si>
  <si>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</si>
  <si>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</si>
  <si>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</si>
  <si>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</si>
  <si>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</si>
  <si>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</si>
  <si>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</si>
  <si>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</si>
  <si>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</si>
  <si>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</si>
  <si>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</si>
  <si>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</si>
  <si>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</si>
  <si>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</si>
  <si>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</si>
  <si>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</si>
  <si>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</si>
  <si>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</si>
  <si>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</si>
  <si>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</si>
  <si>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</si>
  <si>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</si>
  <si>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</si>
  <si>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</si>
  <si>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</si>
  <si>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</si>
  <si>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</si>
  <si>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</si>
  <si>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</si>
  <si>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</si>
  <si>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</si>
  <si>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</si>
  <si>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</si>
  <si>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</si>
  <si>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</si>
  <si>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</si>
  <si>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</si>
  <si>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</si>
  <si>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</si>
  <si>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</si>
  <si>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</si>
  <si>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</si>
  <si>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</si>
  <si>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</si>
  <si>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</si>
  <si>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</si>
  <si>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</si>
  <si>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</si>
  <si>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</si>
  <si>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</si>
  <si>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</si>
  <si>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</si>
  <si>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</si>
  <si>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</si>
  <si>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</si>
  <si>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</si>
  <si>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</si>
  <si>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</si>
  <si>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</si>
  <si>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</si>
  <si>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</si>
  <si>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</si>
  <si>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</si>
  <si>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</si>
  <si>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</si>
  <si>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</si>
  <si>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</si>
  <si>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</si>
  <si>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</si>
  <si>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</si>
  <si>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</si>
  <si>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</si>
  <si>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</si>
  <si>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</si>
  <si>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</si>
  <si>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</si>
  <si>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</si>
  <si>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</si>
  <si>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</si>
  <si>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</si>
  <si>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</si>
  <si>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</si>
  <si>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</si>
  <si>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</si>
  <si>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</si>
  <si>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</si>
  <si>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</si>
  <si>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</si>
  <si>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</si>
  <si>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</si>
  <si>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</si>
  <si>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</si>
  <si>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</si>
  <si>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</si>
  <si>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</si>
  <si>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</si>
  <si>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</si>
  <si>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</si>
  <si>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</si>
  <si>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</si>
  <si>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</si>
  <si>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</si>
  <si>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</si>
  <si>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</si>
  <si>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</si>
  <si>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</si>
  <si>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</si>
  <si>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</si>
  <si>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</si>
  <si>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</si>
  <si>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</si>
  <si>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</si>
  <si>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</si>
  <si>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</si>
  <si>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</si>
  <si>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</si>
  <si>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</si>
  <si>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</si>
  <si>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</si>
  <si>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</si>
  <si>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</si>
  <si>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</si>
  <si>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</si>
  <si>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</si>
  <si>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</si>
  <si>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</si>
  <si>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</si>
  <si>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</si>
  <si>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</si>
  <si>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</si>
  <si>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</si>
  <si>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</si>
  <si>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</si>
  <si>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</si>
  <si>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</si>
  <si>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</si>
  <si>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</si>
  <si>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</si>
  <si>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</si>
  <si>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</si>
  <si>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</si>
  <si>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</si>
  <si>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</si>
  <si>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</si>
  <si>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</si>
  <si>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</si>
  <si>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</si>
  <si>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</si>
  <si>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</si>
  <si>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</si>
  <si>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</si>
  <si>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</si>
  <si>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</si>
  <si>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</si>
  <si>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</si>
  <si>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</si>
  <si>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</si>
  <si>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</si>
  <si>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</si>
  <si>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</si>
  <si>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</si>
  <si>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</si>
  <si>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</si>
  <si>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</si>
  <si>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</si>
  <si>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</si>
  <si>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</si>
  <si>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</si>
  <si>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</si>
  <si>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</si>
  <si>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</si>
  <si>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</si>
  <si>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</si>
  <si>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</si>
  <si>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</si>
  <si>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</si>
  <si>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</si>
  <si>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</si>
  <si>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</si>
  <si>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</si>
  <si>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</si>
  <si>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</si>
  <si>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</si>
  <si>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</si>
  <si>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</si>
  <si>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</si>
  <si>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</si>
  <si>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</si>
  <si>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</si>
  <si>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</si>
  <si>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</si>
  <si>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</si>
  <si>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</si>
  <si>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</si>
  <si>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</si>
  <si>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</si>
  <si>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</si>
  <si>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</si>
  <si>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</si>
  <si>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</si>
  <si>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</si>
  <si>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</si>
  <si>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</si>
  <si>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</si>
  <si>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</si>
  <si>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</si>
  <si>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</si>
  <si>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</si>
  <si>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</si>
  <si>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</si>
  <si>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</si>
  <si>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</si>
  <si>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</si>
  <si>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</si>
  <si>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</si>
  <si>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</si>
  <si>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</si>
  <si>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</si>
  <si>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</si>
  <si>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</si>
  <si>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</si>
  <si>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</si>
  <si>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</si>
  <si>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</si>
  <si>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</si>
  <si>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</si>
  <si>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</si>
  <si>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</si>
  <si>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</si>
  <si>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</si>
  <si>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</si>
  <si>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</si>
  <si>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</si>
  <si>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</si>
  <si>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</si>
  <si>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</si>
  <si>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</si>
  <si>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</si>
  <si>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</si>
  <si>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</si>
  <si>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</si>
  <si>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</si>
  <si>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</si>
  <si>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</si>
  <si>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</si>
  <si>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</si>
  <si>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</si>
  <si>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</si>
  <si>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</si>
  <si>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</si>
  <si>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</si>
  <si>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</si>
  <si>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</si>
  <si>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</si>
  <si>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</si>
  <si>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</si>
  <si>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</si>
  <si>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</si>
  <si>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</si>
  <si>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</si>
  <si>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</si>
  <si>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</si>
  <si>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</si>
  <si>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</si>
  <si>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</si>
  <si>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</si>
  <si>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</si>
  <si>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</si>
  <si>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</si>
  <si>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</si>
  <si>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</si>
  <si>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</si>
  <si>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</si>
  <si>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</si>
  <si>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</si>
  <si>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</si>
  <si>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</si>
  <si>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</si>
  <si>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</si>
  <si>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</si>
  <si>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</si>
  <si>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</si>
  <si>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</si>
  <si>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</si>
  <si>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</si>
  <si>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</si>
  <si>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</si>
  <si>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</si>
  <si>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</si>
  <si>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</si>
  <si>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</si>
  <si>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</si>
  <si>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</si>
  <si>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</si>
  <si>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</si>
  <si>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</si>
  <si>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</si>
  <si>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</si>
  <si>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</si>
  <si>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</si>
  <si>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</si>
  <si>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</si>
  <si>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</si>
  <si>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</si>
  <si>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</si>
  <si>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</si>
  <si>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</si>
  <si>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</si>
  <si>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</si>
  <si>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</si>
  <si>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</si>
  <si>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</si>
  <si>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</si>
  <si>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</si>
  <si>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</si>
  <si>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</si>
  <si>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</si>
  <si>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</si>
  <si>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</si>
  <si>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</si>
  <si>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</si>
  <si>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</si>
  <si>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</si>
  <si>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</si>
  <si>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</si>
  <si>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</si>
  <si>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</si>
  <si>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</si>
  <si>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</si>
  <si>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</si>
  <si>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</si>
  <si>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</si>
  <si>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</si>
  <si>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</si>
  <si>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</si>
  <si>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</si>
  <si>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</si>
  <si>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</si>
  <si>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</si>
  <si>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</si>
  <si>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</si>
  <si>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</si>
  <si>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</si>
  <si>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</si>
  <si>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</si>
  <si>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</si>
  <si>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</si>
  <si>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</si>
  <si>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</si>
  <si>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</si>
  <si>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</si>
  <si>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</si>
  <si>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</si>
  <si>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</si>
  <si>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</si>
  <si>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</si>
  <si>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</si>
  <si>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</si>
  <si>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</si>
  <si>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</si>
  <si>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</si>
  <si>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</si>
  <si>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</si>
  <si>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</si>
  <si>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</si>
  <si>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</si>
  <si>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</si>
  <si>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</si>
  <si>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</si>
  <si>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</si>
  <si>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</si>
  <si>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</si>
  <si>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</si>
  <si>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</si>
  <si>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</si>
  <si>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</si>
  <si>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</si>
  <si>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</si>
  <si>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</si>
  <si>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</si>
  <si>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</si>
  <si>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</si>
  <si>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</si>
  <si>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</si>
  <si>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</si>
  <si>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</si>
  <si>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</si>
  <si>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</si>
  <si>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</si>
  <si>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</si>
  <si>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</si>
  <si>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</si>
  <si>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</si>
  <si>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</si>
  <si>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</si>
  <si>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</si>
  <si>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</si>
  <si>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</si>
  <si>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</si>
  <si>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</si>
  <si>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</si>
  <si>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</si>
  <si>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</si>
  <si>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</si>
  <si>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</si>
  <si>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</si>
  <si>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</si>
  <si>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</si>
  <si>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</si>
  <si>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</si>
  <si>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</si>
  <si>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</si>
  <si>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</si>
  <si>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</si>
  <si>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</si>
  <si>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</si>
  <si>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</si>
  <si>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</si>
  <si>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</si>
  <si>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</si>
  <si>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</si>
  <si>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</si>
  <si>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</si>
  <si>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</si>
  <si>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</si>
  <si>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</si>
  <si>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</si>
  <si>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</si>
  <si>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</si>
  <si>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</si>
  <si>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</si>
  <si>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</si>
  <si>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</si>
  <si>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</si>
  <si>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</si>
  <si>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</si>
  <si>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</si>
  <si>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</si>
  <si>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</si>
  <si>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</si>
  <si>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</si>
  <si>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</si>
  <si>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</si>
  <si>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</si>
  <si>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</si>
  <si>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</si>
  <si>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</si>
  <si>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</si>
  <si>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</si>
  <si>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</si>
  <si>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</si>
  <si>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</si>
  <si>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</si>
  <si>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</si>
  <si>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</si>
  <si>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</si>
  <si>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</si>
  <si>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</si>
  <si>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</si>
  <si>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</si>
  <si>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</si>
  <si>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</si>
  <si>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</si>
  <si>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</si>
  <si>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</si>
  <si>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</si>
  <si>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</si>
  <si>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</si>
  <si>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</si>
  <si>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</si>
  <si>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</si>
  <si>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</si>
  <si>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</si>
  <si>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</si>
  <si>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</si>
  <si>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</si>
  <si>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</si>
  <si>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</si>
  <si>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</si>
  <si>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</si>
  <si>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</si>
  <si>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</si>
  <si>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</si>
  <si>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</si>
  <si>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</si>
  <si>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</si>
  <si>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</si>
  <si>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</si>
  <si>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</si>
  <si>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</si>
  <si>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</si>
  <si>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</si>
  <si>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</si>
  <si>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</si>
  <si>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</si>
  <si>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</si>
  <si>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</si>
  <si>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</si>
  <si>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</si>
  <si>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</si>
  <si>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</si>
  <si>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</si>
  <si>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</si>
  <si>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</si>
  <si>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</si>
  <si>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</si>
  <si>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</si>
  <si>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</si>
  <si>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</si>
  <si>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</si>
  <si>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</si>
  <si>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</si>
  <si>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</si>
  <si>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</si>
  <si>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</si>
  <si>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</si>
  <si>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</si>
  <si>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</si>
  <si>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</si>
  <si>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</si>
  <si>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</si>
  <si>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</si>
  <si>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</si>
  <si>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</si>
  <si>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</si>
  <si>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</si>
  <si>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</si>
  <si>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</si>
  <si>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</si>
  <si>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</si>
  <si>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</si>
  <si>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</si>
  <si>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</si>
  <si>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</si>
  <si>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</si>
  <si>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</si>
  <si>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</si>
  <si>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</si>
  <si>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</si>
  <si>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</si>
  <si>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</si>
  <si>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</si>
  <si>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</si>
  <si>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</si>
  <si>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</si>
  <si>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</si>
  <si>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</si>
  <si>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</si>
  <si>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</si>
  <si>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</si>
  <si>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</si>
  <si>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</si>
  <si>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</si>
  <si>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</si>
  <si>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</si>
  <si>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</si>
  <si>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</si>
  <si>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</si>
  <si>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</si>
  <si>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</si>
  <si>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</si>
  <si>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</si>
  <si>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</si>
  <si>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</si>
  <si>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</si>
  <si>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</si>
  <si>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</si>
  <si>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</si>
  <si>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</si>
  <si>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</si>
  <si>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</si>
  <si>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</si>
  <si>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</si>
  <si>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</si>
  <si>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</si>
  <si>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</si>
  <si>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</si>
  <si>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</si>
  <si>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</si>
  <si>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</si>
  <si>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</si>
  <si>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</si>
  <si>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</si>
  <si>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</si>
  <si>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</si>
  <si>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</si>
  <si>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</si>
  <si>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</si>
  <si>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</si>
  <si>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</si>
  <si>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</si>
  <si>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</si>
  <si>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</si>
  <si>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</si>
  <si>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</si>
  <si>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</si>
  <si>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</si>
  <si>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</si>
  <si>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</si>
  <si>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</si>
  <si>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</si>
  <si>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</si>
  <si>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</si>
  <si>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</si>
  <si>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</si>
  <si>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</si>
  <si>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</si>
  <si>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</si>
  <si>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</si>
  <si>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</si>
  <si>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</si>
  <si>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</si>
  <si>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</si>
  <si>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</si>
  <si>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</si>
  <si>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</si>
  <si>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</si>
  <si>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</si>
  <si>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</si>
  <si>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</si>
  <si>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</si>
  <si>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</si>
  <si>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</si>
  <si>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</si>
  <si>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</si>
  <si>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</si>
  <si>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</si>
  <si>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</si>
  <si>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</si>
  <si>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</si>
  <si>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</si>
  <si>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</si>
  <si>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</si>
  <si>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</si>
  <si>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</si>
  <si>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</si>
  <si>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</si>
  <si>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</si>
  <si>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</si>
  <si>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</si>
  <si>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</si>
  <si>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</si>
  <si>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</si>
  <si>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</si>
  <si>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</si>
  <si>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</si>
  <si>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</si>
  <si>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</si>
  <si>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</si>
  <si>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</si>
  <si>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</si>
  <si>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</si>
  <si>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</si>
  <si>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</si>
  <si>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</si>
  <si>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</si>
  <si>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</si>
  <si>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</si>
  <si>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</si>
  <si>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</si>
  <si>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</si>
  <si>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</si>
  <si>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</si>
  <si>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</si>
  <si>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</si>
  <si>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</si>
  <si>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</si>
  <si>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</si>
  <si>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</si>
  <si>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</si>
  <si>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</si>
  <si>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</si>
  <si>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</si>
  <si>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</si>
  <si>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</si>
  <si>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</si>
  <si>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</si>
  <si>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</si>
  <si>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</si>
  <si>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</si>
  <si>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</si>
  <si>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</si>
  <si>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</si>
  <si>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</si>
  <si>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</si>
  <si>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</si>
  <si>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</si>
  <si>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</si>
  <si>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</si>
  <si>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</si>
  <si>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</si>
  <si>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</si>
  <si>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</si>
  <si>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</si>
  <si>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</si>
  <si>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</si>
  <si>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</si>
  <si>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</si>
  <si>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</si>
  <si>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</si>
  <si>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</si>
  <si>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</si>
  <si>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</si>
  <si>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</si>
  <si>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</si>
  <si>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</si>
  <si>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</si>
  <si>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</si>
  <si>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</si>
  <si>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</si>
  <si>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</si>
  <si>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</si>
  <si>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</si>
  <si>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</si>
  <si>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</si>
  <si>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</si>
  <si>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</si>
  <si>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</si>
  <si>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</si>
  <si>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</si>
  <si>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</si>
  <si>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</si>
  <si>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</si>
  <si>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</si>
  <si>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</si>
  <si>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</si>
  <si>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</si>
  <si>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</si>
  <si>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</si>
  <si>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</si>
  <si>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</si>
  <si>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</si>
  <si>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</si>
  <si>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</si>
  <si>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</si>
  <si>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</si>
  <si>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</si>
  <si>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</si>
  <si>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</si>
  <si>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</si>
  <si>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</si>
  <si>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</si>
  <si>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</si>
  <si>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</si>
  <si>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</si>
  <si>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</si>
  <si>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</si>
  <si>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</si>
  <si>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</si>
  <si>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</si>
  <si>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</si>
  <si>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</si>
  <si>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</si>
  <si>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</si>
  <si>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</si>
  <si>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</si>
  <si>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</si>
  <si>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</si>
  <si>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</si>
  <si>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</si>
  <si>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</si>
  <si>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</si>
  <si>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</si>
  <si>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</si>
  <si>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</si>
  <si>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</si>
  <si>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</si>
  <si>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</si>
  <si>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</si>
  <si>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</si>
  <si>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</si>
  <si>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</si>
  <si>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</si>
  <si>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</si>
  <si>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</si>
  <si>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</si>
  <si>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</si>
  <si>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</si>
  <si>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</si>
  <si>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</si>
  <si>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</si>
  <si>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</si>
  <si>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</si>
  <si>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</si>
  <si>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</si>
  <si>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</si>
  <si>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</si>
  <si>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</si>
  <si>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</si>
  <si>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</si>
  <si>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</si>
  <si>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</si>
  <si>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</si>
  <si>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</si>
  <si>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</si>
  <si>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</si>
  <si>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</si>
  <si>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</si>
  <si>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</si>
  <si>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</si>
  <si>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</si>
  <si>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</si>
  <si>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</si>
  <si>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</si>
  <si>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</si>
  <si>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</si>
  <si>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</si>
  <si>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</si>
  <si>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</si>
  <si>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</si>
  <si>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</si>
  <si>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</si>
  <si>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</si>
  <si>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</si>
  <si>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</si>
  <si>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</si>
  <si>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</si>
  <si>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</si>
  <si>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</si>
  <si>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</si>
  <si>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</si>
  <si>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</si>
  <si>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</si>
  <si>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</si>
  <si>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</si>
  <si>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</si>
  <si>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</si>
  <si>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</si>
  <si>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</si>
  <si>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</si>
  <si>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</si>
  <si>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</si>
  <si>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</si>
  <si>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</si>
  <si>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</si>
  <si>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</si>
  <si>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</si>
  <si>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</si>
  <si>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</si>
  <si>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</si>
  <si>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</si>
  <si>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</si>
  <si>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</si>
  <si>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</si>
  <si>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</si>
  <si>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</si>
  <si>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</si>
  <si>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</si>
  <si>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</si>
  <si>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</si>
  <si>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</si>
  <si>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</si>
  <si>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</si>
  <si>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</si>
  <si>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</si>
  <si>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</si>
  <si>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</si>
  <si>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</si>
  <si>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</si>
  <si>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</si>
  <si>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</si>
  <si>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</si>
  <si>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</si>
  <si>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</si>
  <si>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</si>
  <si>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</si>
  <si>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</si>
  <si>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</si>
  <si>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</si>
  <si>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</si>
  <si>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</si>
  <si>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</si>
  <si>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</si>
  <si>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</si>
  <si>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</si>
  <si>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</si>
  <si>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</si>
  <si>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</si>
  <si>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</si>
  <si>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</si>
  <si>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</si>
  <si>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</si>
  <si>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</si>
  <si>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</si>
  <si>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</si>
  <si>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</si>
  <si>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</si>
  <si>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</si>
  <si>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</si>
  <si>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</si>
  <si>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</si>
  <si>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</si>
  <si>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</si>
  <si>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</si>
  <si>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</si>
  <si>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</si>
  <si>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</si>
  <si>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</si>
  <si>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</si>
  <si>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</si>
  <si>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</si>
  <si>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</si>
  <si>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</si>
  <si>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</si>
  <si>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</si>
  <si>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</si>
  <si>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</si>
  <si>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</si>
  <si>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</si>
  <si>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</si>
  <si>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</si>
  <si>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</si>
  <si>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</si>
  <si>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</si>
  <si>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</si>
  <si>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</si>
  <si>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</si>
  <si>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</si>
  <si>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</si>
  <si>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</si>
  <si>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</si>
  <si>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</si>
  <si>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</si>
  <si>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</si>
  <si>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</si>
  <si>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</si>
  <si>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</si>
  <si>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</si>
  <si>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</si>
  <si>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</si>
  <si>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</si>
  <si>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</si>
  <si>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</si>
  <si>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</si>
  <si>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</si>
  <si>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</si>
  <si>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</si>
  <si>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</si>
  <si>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</si>
  <si>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</si>
  <si>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</si>
  <si>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</si>
  <si>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</si>
  <si>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</si>
  <si>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</si>
  <si>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</si>
  <si>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</si>
  <si>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</si>
  <si>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</si>
  <si>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</si>
  <si>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</si>
  <si>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</si>
  <si>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</si>
  <si>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</si>
  <si>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</si>
  <si>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</si>
  <si>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</si>
  <si>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</si>
  <si>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</si>
  <si>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</si>
  <si>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</si>
  <si>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</si>
  <si>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</si>
  <si>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</si>
  <si>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</si>
  <si>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</si>
  <si>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</si>
  <si>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</si>
  <si>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</si>
  <si>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</si>
  <si>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</si>
  <si>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</si>
  <si>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</si>
  <si>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</si>
  <si>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</si>
  <si>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</si>
  <si>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</si>
  <si>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</si>
  <si>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</si>
  <si>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</si>
  <si>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</si>
  <si>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</si>
  <si>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</si>
  <si>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</si>
  <si>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</si>
  <si>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</si>
  <si>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</si>
  <si>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</si>
  <si>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</si>
  <si>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</si>
  <si>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</si>
  <si>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</si>
  <si>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</si>
  <si>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</si>
  <si>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</si>
  <si>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</si>
  <si>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</si>
  <si>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</si>
  <si>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</si>
  <si>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</si>
  <si>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</si>
  <si>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</si>
  <si>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</si>
  <si>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</si>
  <si>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</si>
  <si>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</si>
  <si>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</si>
  <si>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</si>
  <si>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</si>
  <si>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</si>
  <si>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</si>
  <si>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</si>
  <si>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</si>
  <si>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</si>
  <si>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</si>
  <si>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</si>
  <si>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</si>
  <si>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</si>
  <si>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</si>
  <si>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</si>
  <si>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</si>
  <si>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</si>
  <si>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</si>
  <si>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</si>
  <si>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</si>
  <si>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</si>
  <si>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</si>
  <si>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</si>
  <si>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</si>
  <si>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</si>
  <si>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</si>
  <si>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</si>
  <si>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</si>
  <si>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</si>
  <si>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</si>
  <si>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</si>
  <si>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</si>
  <si>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</si>
  <si>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</si>
  <si>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</si>
  <si>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</si>
  <si>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</si>
  <si>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</si>
  <si>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</si>
  <si>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</si>
  <si>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</si>
  <si>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</si>
  <si>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</si>
  <si>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</si>
  <si>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</si>
  <si>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</si>
  <si>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</si>
  <si>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</si>
  <si>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</si>
  <si>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</si>
  <si>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</si>
  <si>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</si>
  <si>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</si>
  <si>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</si>
  <si>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</si>
  <si>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</si>
  <si>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</si>
  <si>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</si>
  <si>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</si>
  <si>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</si>
  <si>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</si>
  <si>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</si>
  <si>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</si>
  <si>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</si>
  <si>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</si>
  <si>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</si>
  <si>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</si>
  <si>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</si>
  <si>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</si>
  <si>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</si>
  <si>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</si>
  <si>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</si>
  <si>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</si>
  <si>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</si>
  <si>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</si>
  <si>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</si>
  <si>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</si>
  <si>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</si>
  <si>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</si>
  <si>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</si>
  <si>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</si>
  <si>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</si>
  <si>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</si>
  <si>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</si>
  <si>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</si>
  <si>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</si>
  <si>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</si>
  <si>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</si>
  <si>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</si>
  <si>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</si>
  <si>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</si>
  <si>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</si>
  <si>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</si>
  <si>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</si>
  <si>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</si>
  <si>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</si>
  <si>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</si>
  <si>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</si>
  <si>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</si>
  <si>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</si>
  <si>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</si>
  <si>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</si>
  <si>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</si>
  <si>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</si>
  <si>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</si>
  <si>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</si>
  <si>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</si>
  <si>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</si>
  <si>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</si>
  <si>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</si>
  <si>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</si>
  <si>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</si>
  <si>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</si>
  <si>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</si>
  <si>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</si>
  <si>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</si>
  <si>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</si>
  <si>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</si>
  <si>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</si>
  <si>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</si>
  <si>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</si>
  <si>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</si>
  <si>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</si>
  <si>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</si>
  <si>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</si>
  <si>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</si>
  <si>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</si>
  <si>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</si>
  <si>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</si>
  <si>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</si>
  <si>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</si>
  <si>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</si>
  <si>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</si>
  <si>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</si>
  <si>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</si>
  <si>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</si>
  <si>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</si>
  <si>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</si>
  <si>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</si>
  <si>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</si>
  <si>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</si>
  <si>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</si>
  <si>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</si>
  <si>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</si>
  <si>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</si>
  <si>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</si>
  <si>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</si>
  <si>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</si>
  <si>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</si>
  <si>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</si>
  <si>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</si>
  <si>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</si>
  <si>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</si>
  <si>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</si>
  <si>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</si>
  <si>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</si>
  <si>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</si>
  <si>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</si>
  <si>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</si>
  <si>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</si>
  <si>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</si>
  <si>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</si>
  <si>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</si>
  <si>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</si>
  <si>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</si>
  <si>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</si>
  <si>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</si>
  <si>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</si>
  <si>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</si>
  <si>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</si>
  <si>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</si>
  <si>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</si>
  <si>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</si>
  <si>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</si>
  <si>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</si>
  <si>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</si>
  <si>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</si>
  <si>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</si>
  <si>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</si>
  <si>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</si>
  <si>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</si>
  <si>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</si>
  <si>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</si>
  <si>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</si>
  <si>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</si>
  <si>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</si>
  <si>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</si>
  <si>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</si>
  <si>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</si>
  <si>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</si>
  <si>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</si>
  <si>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</si>
  <si>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</si>
  <si>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</si>
  <si>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</si>
  <si>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</si>
  <si>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</si>
  <si>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</si>
  <si>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</si>
  <si>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</si>
  <si>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</si>
  <si>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</si>
  <si>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</si>
  <si>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</si>
  <si>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</si>
  <si>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</si>
  <si>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</si>
  <si>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</si>
  <si>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</si>
  <si>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</si>
  <si>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</si>
  <si>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</si>
  <si>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</si>
  <si>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</si>
  <si>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</si>
  <si>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</si>
  <si>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</si>
  <si>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</si>
  <si>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</si>
  <si>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</si>
  <si>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</si>
  <si>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</si>
  <si>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</si>
  <si>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</si>
  <si>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</si>
  <si>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</si>
  <si>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</si>
  <si>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</si>
  <si>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</si>
  <si>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</si>
  <si>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</si>
  <si>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</si>
  <si>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</si>
  <si>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</si>
  <si>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</si>
  <si>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</si>
  <si>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</si>
  <si>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</si>
  <si>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</si>
  <si>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</si>
  <si>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</si>
  <si>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</si>
  <si>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</si>
  <si>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</si>
  <si>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</si>
  <si>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</si>
  <si>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</si>
  <si>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</si>
  <si>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</si>
  <si>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</si>
  <si>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</si>
  <si>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</si>
  <si>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</si>
  <si>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</si>
  <si>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</si>
  <si>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</si>
  <si>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</si>
  <si>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</si>
  <si>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</si>
  <si>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</si>
  <si>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</si>
  <si>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</si>
  <si>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</si>
  <si>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</si>
  <si>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</si>
  <si>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</si>
  <si>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</si>
  <si>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</si>
  <si>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</si>
  <si>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</si>
  <si>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</si>
  <si>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</si>
  <si>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</si>
  <si>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</si>
  <si>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</si>
  <si>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</si>
  <si>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</si>
  <si>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</si>
  <si>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</si>
  <si>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</si>
  <si>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</si>
  <si>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</si>
  <si>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</si>
  <si>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</si>
  <si>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</si>
  <si>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</si>
  <si>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</si>
  <si>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</si>
  <si>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</si>
  <si>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</si>
  <si>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</si>
  <si>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</si>
  <si>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</si>
  <si>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</si>
  <si>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</si>
  <si>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</si>
  <si>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</si>
  <si>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</si>
  <si>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</si>
  <si>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</si>
  <si>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</si>
  <si>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</si>
  <si>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</si>
  <si>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</si>
  <si>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</si>
  <si>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</si>
  <si>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</si>
  <si>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</si>
  <si>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</si>
  <si>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</si>
  <si>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</si>
  <si>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</si>
  <si>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</si>
  <si>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</si>
  <si>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</si>
  <si>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</si>
  <si>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</si>
  <si>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</si>
  <si>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</si>
  <si>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</si>
  <si>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</si>
  <si>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</si>
  <si>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</si>
  <si>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</si>
  <si>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</si>
  <si>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</si>
  <si>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</si>
  <si>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</si>
  <si>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</si>
  <si>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</si>
  <si>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</si>
  <si>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</si>
  <si>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</si>
  <si>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</si>
  <si>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</si>
  <si>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</si>
  <si>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</si>
  <si>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</si>
  <si>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</si>
  <si>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</si>
  <si>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</si>
  <si>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</si>
  <si>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</si>
  <si>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</si>
  <si>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</si>
  <si>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</si>
  <si>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</si>
  <si>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</si>
  <si>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</si>
  <si>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</si>
  <si>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</si>
  <si>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</si>
  <si>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</si>
  <si>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</si>
  <si>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</si>
  <si>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</si>
  <si>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</si>
  <si>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</si>
  <si>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</si>
  <si>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</si>
  <si>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</si>
  <si>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</si>
  <si>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</si>
  <si>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</si>
  <si>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</si>
  <si>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</si>
  <si>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</si>
  <si>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</si>
  <si>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</si>
  <si>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</si>
  <si>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</si>
  <si>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</si>
  <si>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</si>
  <si>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</si>
  <si>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</si>
  <si>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</si>
  <si>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</si>
  <si>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</si>
  <si>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</si>
  <si>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</si>
  <si>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</si>
  <si>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</si>
  <si>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</si>
  <si>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</si>
  <si>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</si>
  <si>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</si>
  <si>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</si>
  <si>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</si>
  <si>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</si>
  <si>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</si>
  <si>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</si>
  <si>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</si>
  <si>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</si>
  <si>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</si>
  <si>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</si>
  <si>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</si>
  <si>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</si>
  <si>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</si>
  <si>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</si>
  <si>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</si>
  <si>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</si>
  <si>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</si>
  <si>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</si>
  <si>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</si>
  <si>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</si>
  <si>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</si>
  <si>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</si>
  <si>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</si>
  <si>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</si>
  <si>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</si>
  <si>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</si>
  <si>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</si>
  <si>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</si>
  <si>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</si>
  <si>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</si>
  <si>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</si>
  <si>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</si>
  <si>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</si>
  <si>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</si>
  <si>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</si>
  <si>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</si>
  <si>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</si>
  <si>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</si>
  <si>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</si>
  <si>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</si>
  <si>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</si>
  <si>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</si>
  <si>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</si>
  <si>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</si>
  <si>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</si>
  <si>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</si>
  <si>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</si>
  <si>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</si>
  <si>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</si>
  <si>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</si>
  <si>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</si>
  <si>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</si>
  <si>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</si>
  <si>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</si>
  <si>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</si>
  <si>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</si>
  <si>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</si>
  <si>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</si>
  <si>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</si>
  <si>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</si>
  <si>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</si>
  <si>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</si>
  <si>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</si>
  <si>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</si>
  <si>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</si>
  <si>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</si>
  <si>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</si>
  <si>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</si>
  <si>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</si>
  <si>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</si>
  <si>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</si>
  <si>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</si>
  <si>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</si>
  <si>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</si>
  <si>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</si>
  <si>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</si>
  <si>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</si>
  <si>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</si>
  <si>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</si>
  <si>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</si>
  <si>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</si>
  <si>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</si>
  <si>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</si>
  <si>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</si>
  <si>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</si>
  <si>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</si>
  <si>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</si>
  <si>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</si>
  <si>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</si>
  <si>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</si>
  <si>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</si>
  <si>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</si>
  <si>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</si>
  <si>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</si>
  <si>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</si>
  <si>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</si>
  <si>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</si>
  <si>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</si>
  <si>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</si>
  <si>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</si>
  <si>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</si>
  <si>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</si>
  <si>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</si>
  <si>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</si>
  <si>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</si>
  <si>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</si>
  <si>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</si>
  <si>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</si>
  <si>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</si>
  <si>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</si>
  <si>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</si>
  <si>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</si>
  <si>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</si>
  <si>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</si>
  <si>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</si>
  <si>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</si>
  <si>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</si>
  <si>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</si>
  <si>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</si>
  <si>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</si>
  <si>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</si>
  <si>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</si>
  <si>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</si>
  <si>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</si>
  <si>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</si>
  <si>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</si>
  <si>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</si>
  <si>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</si>
  <si>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</si>
  <si>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</si>
  <si>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</si>
  <si>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</si>
  <si>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</si>
  <si>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</si>
  <si>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</si>
  <si>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</si>
  <si>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</si>
  <si>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</si>
  <si>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</si>
  <si>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</si>
  <si>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</si>
  <si>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</si>
  <si>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</si>
  <si>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</si>
  <si>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</si>
  <si>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</si>
  <si>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</si>
  <si>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</si>
  <si>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</si>
  <si>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</si>
  <si>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</si>
  <si>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</si>
  <si>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</si>
  <si>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</si>
  <si>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</si>
  <si>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</si>
  <si>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</si>
  <si>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</si>
  <si>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</si>
  <si>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</si>
  <si>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</si>
  <si>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</si>
  <si>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</si>
  <si>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</si>
  <si>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</si>
  <si>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</si>
  <si>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</si>
  <si>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</si>
  <si>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</si>
  <si>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</si>
  <si>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</si>
  <si>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</si>
  <si>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</si>
  <si>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</si>
  <si>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</si>
  <si>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</si>
  <si>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</si>
  <si>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</si>
  <si>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</si>
  <si>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</si>
  <si>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</si>
  <si>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</si>
  <si>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</si>
  <si>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</si>
  <si>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</si>
  <si>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</si>
  <si>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</si>
  <si>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</si>
  <si>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</si>
  <si>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</si>
  <si>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</si>
  <si>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</si>
  <si>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</si>
  <si>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</si>
  <si>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</si>
  <si>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</si>
  <si>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</si>
  <si>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</si>
  <si>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</si>
  <si>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</si>
  <si>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</si>
  <si>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</si>
  <si>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</si>
  <si>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</si>
  <si>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</si>
  <si>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</si>
  <si>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</si>
  <si>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</si>
  <si>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</si>
  <si>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</si>
  <si>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</si>
  <si>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</si>
  <si>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</si>
  <si>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</si>
  <si>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</si>
  <si>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</si>
  <si>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</si>
  <si>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</si>
  <si>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</si>
  <si>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</si>
  <si>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</si>
  <si>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</si>
  <si>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</si>
  <si>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</si>
  <si>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</si>
  <si>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</si>
  <si>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</si>
  <si>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</si>
  <si>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</si>
  <si>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</si>
  <si>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</si>
  <si>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</si>
  <si>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</si>
  <si>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</si>
  <si>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</si>
  <si>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</si>
  <si>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</si>
  <si>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</si>
  <si>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</si>
  <si>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</si>
  <si>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</si>
  <si>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</si>
  <si>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</si>
  <si>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</si>
  <si>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</si>
  <si>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</si>
  <si>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</si>
  <si>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</si>
  <si>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</si>
  <si>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</si>
  <si>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</si>
  <si>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</si>
  <si>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</si>
  <si>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</si>
  <si>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</si>
  <si>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</si>
  <si>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</si>
  <si>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</si>
  <si>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</si>
  <si>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</si>
  <si>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</si>
  <si>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</si>
  <si>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</si>
  <si>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</si>
  <si>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</si>
  <si>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</si>
  <si>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</si>
  <si>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</si>
  <si>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</si>
  <si>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</si>
  <si>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</si>
  <si>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</si>
  <si>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</si>
  <si>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</si>
  <si>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</si>
  <si>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</si>
  <si>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</si>
  <si>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</si>
  <si>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</si>
  <si>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</si>
  <si>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</si>
  <si>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</si>
  <si>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</si>
  <si>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</si>
  <si>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</si>
  <si>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</si>
  <si>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</si>
  <si>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</si>
  <si>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</si>
  <si>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</si>
  <si>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</si>
  <si>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</si>
  <si>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</si>
  <si>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</si>
  <si>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</si>
  <si>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</si>
  <si>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</si>
  <si>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</si>
  <si>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</si>
  <si>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</si>
  <si>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</si>
  <si>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</si>
  <si>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</si>
  <si>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</si>
  <si>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</si>
  <si>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</si>
  <si>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</si>
  <si>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</si>
  <si>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</si>
  <si>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</si>
  <si>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</si>
  <si>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</si>
  <si>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</si>
  <si>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</si>
  <si>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</si>
  <si>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</si>
  <si>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</si>
  <si>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</si>
  <si>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</si>
  <si>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</si>
  <si>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</si>
  <si>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</si>
  <si>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</si>
  <si>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</si>
  <si>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</si>
  <si>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</si>
  <si>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</si>
  <si>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</si>
  <si>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</si>
  <si>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</si>
  <si>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</si>
  <si>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</si>
  <si>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</si>
  <si>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</si>
  <si>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</si>
  <si>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</si>
  <si>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</si>
  <si>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</si>
  <si>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</si>
  <si>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</si>
  <si>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</si>
  <si>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</si>
  <si>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</si>
  <si>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</si>
  <si>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</si>
  <si>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</si>
  <si>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</si>
  <si>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</si>
  <si>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</si>
  <si>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</si>
  <si>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</si>
  <si>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</si>
  <si>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</si>
  <si>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</si>
  <si>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</si>
  <si>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</si>
  <si>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</si>
  <si>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</si>
  <si>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</si>
  <si>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</si>
  <si>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</si>
  <si>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</si>
  <si>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</si>
  <si>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</si>
  <si>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</si>
  <si>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</si>
  <si>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</si>
  <si>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</si>
  <si>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</si>
  <si>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</si>
  <si>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</si>
  <si>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</si>
  <si>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</si>
  <si>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</si>
  <si>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</si>
  <si>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</si>
  <si>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</si>
  <si>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</si>
  <si>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</si>
  <si>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</si>
  <si>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</si>
  <si>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</si>
  <si>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</si>
  <si>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</si>
  <si>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</si>
  <si>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</si>
  <si>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</si>
  <si>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</si>
  <si>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</si>
  <si>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</si>
  <si>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</si>
  <si>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</si>
  <si>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</si>
  <si>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</si>
  <si>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</si>
  <si>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</si>
  <si>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</si>
  <si>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</si>
  <si>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</si>
  <si>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</si>
  <si>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</si>
  <si>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</si>
  <si>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</si>
  <si>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</si>
  <si>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</si>
  <si>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</si>
  <si>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</si>
  <si>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</si>
  <si>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</si>
  <si>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</si>
  <si>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</si>
  <si>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</si>
  <si>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</si>
  <si>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</si>
  <si>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</si>
  <si>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</si>
  <si>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</si>
  <si>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</si>
  <si>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</si>
  <si>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</si>
  <si>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</si>
  <si>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</si>
  <si>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</si>
  <si>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</si>
  <si>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</si>
  <si>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</si>
  <si>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</si>
  <si>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</si>
  <si>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</si>
  <si>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</si>
  <si>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</si>
  <si>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</si>
  <si>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</si>
  <si>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</si>
  <si>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</si>
  <si>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</si>
  <si>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</si>
  <si>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</si>
  <si>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</si>
  <si>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</si>
  <si>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</si>
  <si>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</si>
  <si>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</si>
  <si>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</si>
  <si>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</si>
  <si>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</si>
  <si>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</si>
  <si>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</si>
  <si>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</si>
  <si>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</si>
  <si>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</si>
  <si>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</si>
  <si>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</si>
  <si>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</si>
  <si>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</si>
  <si>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</si>
  <si>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</si>
  <si>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</si>
  <si>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</si>
  <si>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</si>
  <si>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</si>
  <si>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</si>
  <si>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</si>
  <si>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</si>
  <si>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</si>
  <si>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</si>
  <si>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</si>
  <si>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</si>
  <si>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</si>
  <si>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</si>
  <si>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</si>
  <si>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</si>
  <si>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</si>
  <si>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</si>
  <si>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</si>
  <si>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</si>
  <si>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</si>
  <si>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</si>
  <si>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</si>
  <si>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</si>
  <si>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</si>
  <si>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</si>
  <si>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</si>
  <si>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</si>
  <si>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</si>
  <si>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</si>
  <si>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</si>
  <si>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</si>
  <si>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</si>
  <si>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</si>
  <si>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</si>
  <si>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</si>
  <si>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</si>
  <si>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</si>
  <si>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</si>
  <si>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</si>
  <si>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</si>
  <si>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</si>
  <si>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</si>
  <si>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</si>
  <si>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</si>
  <si>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</si>
  <si>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</si>
  <si>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</si>
  <si>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</si>
  <si>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</si>
  <si>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</si>
  <si>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</si>
  <si>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</si>
  <si>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</si>
  <si>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</si>
  <si>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</si>
  <si>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</si>
  <si>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</si>
  <si>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</si>
  <si>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</si>
  <si>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</si>
  <si>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</si>
  <si>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</si>
  <si>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</si>
  <si>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</si>
  <si>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</si>
  <si>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</si>
  <si>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</si>
  <si>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</si>
  <si>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</si>
  <si>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</si>
  <si>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</si>
  <si>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</si>
  <si>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</si>
  <si>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</si>
  <si>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</si>
  <si>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</si>
  <si>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</si>
  <si>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</si>
  <si>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</si>
  <si>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</si>
  <si>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</si>
  <si>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</si>
  <si>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</si>
  <si>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</si>
  <si>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</si>
  <si>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</si>
  <si>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</si>
  <si>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</si>
  <si>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</si>
  <si>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</si>
  <si>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</si>
  <si>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</si>
  <si>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</si>
  <si>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</si>
  <si>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</si>
  <si>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</si>
  <si>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</si>
  <si>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</si>
  <si>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</si>
  <si>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</si>
  <si>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</si>
  <si>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</si>
  <si>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</si>
  <si>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</si>
  <si>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</si>
  <si>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</si>
  <si>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</si>
  <si>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</si>
  <si>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</si>
  <si>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</si>
  <si>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</si>
  <si>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</si>
  <si>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</si>
  <si>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</si>
  <si>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</si>
  <si>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</si>
  <si>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</si>
  <si>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</si>
  <si>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</si>
  <si>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</si>
  <si>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</si>
  <si>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</si>
  <si>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</si>
  <si>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</si>
  <si>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</si>
  <si>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</si>
  <si>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</si>
  <si>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</si>
  <si>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</si>
  <si>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</si>
  <si>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</si>
  <si>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</si>
  <si>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</si>
  <si>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</si>
  <si>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</si>
  <si>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</si>
  <si>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</si>
  <si>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</si>
  <si>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</si>
  <si>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</si>
  <si>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</si>
  <si>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</si>
  <si>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</si>
  <si>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</si>
  <si>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</si>
  <si>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</si>
  <si>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</si>
  <si>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</si>
  <si>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</si>
  <si>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</si>
  <si>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</si>
  <si>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</si>
  <si>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</si>
  <si>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</si>
  <si>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</si>
  <si>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</si>
  <si>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</si>
  <si>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</si>
  <si>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</si>
  <si>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</si>
  <si>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</si>
  <si>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</si>
  <si>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</si>
  <si>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</si>
  <si>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</si>
  <si>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</si>
  <si>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</si>
  <si>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</si>
  <si>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</si>
  <si>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</si>
  <si>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</si>
  <si>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</si>
  <si>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</si>
  <si>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</si>
  <si>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</si>
  <si>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</si>
  <si>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</si>
  <si>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</si>
  <si>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</si>
  <si>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</si>
  <si>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</si>
  <si>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</si>
  <si>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</si>
  <si>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</si>
  <si>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</si>
  <si>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</si>
  <si>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</si>
  <si>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</si>
  <si>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</si>
  <si>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</si>
  <si>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</si>
  <si>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</si>
  <si>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</si>
  <si>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</si>
  <si>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</si>
  <si>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</si>
  <si>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</si>
  <si>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</si>
  <si>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</si>
  <si>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</si>
  <si>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</si>
  <si>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</si>
  <si>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</si>
  <si>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</si>
  <si>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</si>
  <si>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</si>
  <si>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</si>
  <si>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</si>
  <si>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</si>
  <si>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</si>
  <si>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</si>
  <si>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</si>
  <si>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</si>
  <si>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</si>
  <si>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</si>
  <si>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</si>
  <si>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</si>
  <si>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</si>
  <si>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</si>
  <si>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</si>
  <si>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</si>
  <si>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</si>
  <si>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</si>
  <si>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</si>
  <si>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</si>
  <si>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</si>
  <si>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</si>
  <si>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</si>
  <si>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</si>
  <si>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</si>
  <si>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</si>
  <si>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</si>
  <si>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</si>
  <si>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</si>
  <si>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</si>
  <si>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</si>
  <si>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</si>
  <si>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</si>
  <si>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</si>
  <si>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</si>
  <si>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</si>
  <si>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</si>
  <si>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</si>
  <si>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</si>
  <si>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</si>
  <si>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</si>
  <si>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</si>
  <si>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</si>
  <si>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</si>
  <si>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</si>
  <si>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</si>
  <si>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</si>
  <si>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</si>
  <si>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</si>
  <si>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</si>
  <si>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</si>
  <si>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</si>
  <si>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</si>
  <si>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</si>
  <si>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</si>
  <si>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</si>
  <si>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</si>
  <si>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</si>
  <si>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</si>
  <si>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</si>
  <si>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</si>
  <si>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</si>
  <si>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</si>
  <si>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</si>
  <si>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</si>
  <si>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</si>
  <si>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</si>
  <si>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</si>
  <si>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</si>
  <si>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</si>
  <si>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</si>
  <si>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</si>
  <si>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</si>
  <si>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</si>
  <si>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</si>
  <si>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</si>
  <si>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</si>
  <si>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</si>
  <si>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</si>
  <si>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</si>
  <si>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</si>
  <si>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</si>
  <si>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</si>
  <si>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</si>
  <si>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</si>
  <si>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</si>
  <si>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</si>
  <si>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</si>
  <si>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</si>
  <si>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</si>
  <si>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</si>
  <si>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</si>
  <si>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</si>
  <si>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</si>
  <si>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</si>
  <si>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</si>
  <si>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</si>
  <si>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</si>
  <si>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</si>
  <si>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</si>
  <si>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</si>
  <si>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</si>
  <si>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</si>
  <si>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</si>
  <si>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</si>
  <si>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</si>
  <si>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</si>
  <si>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</si>
  <si>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</si>
  <si>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</si>
  <si>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</si>
  <si>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</si>
  <si>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</si>
  <si>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</si>
  <si>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</si>
  <si>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</si>
  <si>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</si>
  <si>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</si>
  <si>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</si>
  <si>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</si>
  <si>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</si>
  <si>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</si>
  <si>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</si>
  <si>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</si>
  <si>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</si>
  <si>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</si>
  <si>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</si>
  <si>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</si>
  <si>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</si>
  <si>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</si>
  <si>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</si>
  <si>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</si>
  <si>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</si>
  <si>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</si>
  <si>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</si>
  <si>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</si>
  <si>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</si>
  <si>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</si>
  <si>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</si>
  <si>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</si>
  <si>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</si>
  <si>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</si>
  <si>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</si>
  <si>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</si>
  <si>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</si>
  <si>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</si>
  <si>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</si>
  <si>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</si>
  <si>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</si>
  <si>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</si>
  <si>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</si>
  <si>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</si>
  <si>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</si>
  <si>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</si>
  <si>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</si>
  <si>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</si>
  <si>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</si>
  <si>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</si>
  <si>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</si>
  <si>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</si>
  <si>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</si>
  <si>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</si>
  <si>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</si>
  <si>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</si>
  <si>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</si>
  <si>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</si>
  <si>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</si>
  <si>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</si>
  <si>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</si>
  <si>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</si>
  <si>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</si>
  <si>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</si>
  <si>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</si>
  <si>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</si>
  <si>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</si>
  <si>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</si>
  <si>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</si>
  <si>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</si>
  <si>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</si>
  <si>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</si>
  <si>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</si>
  <si>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</si>
  <si>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</si>
  <si>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</si>
  <si>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</si>
  <si>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</si>
  <si>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</si>
  <si>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</si>
  <si>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</si>
  <si>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</si>
  <si>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</si>
  <si>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</si>
  <si>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</si>
  <si>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</si>
  <si>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</si>
  <si>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</si>
  <si>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</si>
  <si>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</si>
  <si>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</si>
  <si>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</si>
  <si>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</si>
  <si>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</si>
  <si>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</si>
  <si>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</si>
  <si>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</si>
  <si>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</si>
  <si>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</si>
  <si>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</si>
  <si>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</si>
  <si>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</si>
  <si>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</si>
  <si>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</si>
  <si>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</si>
  <si>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</si>
  <si>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</si>
  <si>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</si>
  <si>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</si>
  <si>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</si>
  <si>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</si>
  <si>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</si>
  <si>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</si>
  <si>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</si>
  <si>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</si>
  <si>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</si>
  <si>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</si>
  <si>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</si>
  <si>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</si>
  <si>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</si>
  <si>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</si>
  <si>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</si>
  <si>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</si>
  <si>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</si>
  <si>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</si>
  <si>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</si>
  <si>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</si>
  <si>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</si>
  <si>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</si>
  <si>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</si>
  <si>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</si>
  <si>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</si>
  <si>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</si>
  <si>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</si>
  <si>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</si>
  <si>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</si>
  <si>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</si>
  <si>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</si>
  <si>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</si>
  <si>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</si>
  <si>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</si>
  <si>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</si>
  <si>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</si>
  <si>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</si>
  <si>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</si>
  <si>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</si>
  <si>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</si>
  <si>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</si>
  <si>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</si>
  <si>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</si>
  <si>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</si>
  <si>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</si>
  <si>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</si>
  <si>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</si>
  <si>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</si>
  <si>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</si>
  <si>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</si>
  <si>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</si>
  <si>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</si>
  <si>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</si>
  <si>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</si>
  <si>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</si>
  <si>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</si>
  <si>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</si>
  <si>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</si>
  <si>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</si>
  <si>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</si>
  <si>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</si>
  <si>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</si>
  <si>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</si>
  <si>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</si>
  <si>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</si>
  <si>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</si>
  <si>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</si>
  <si>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</si>
  <si>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</si>
  <si>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</si>
  <si>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</si>
  <si>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</si>
  <si>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</si>
  <si>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</si>
  <si>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</si>
  <si>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</si>
  <si>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</si>
  <si>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</si>
  <si>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</si>
  <si>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</si>
  <si>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</si>
  <si>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</si>
  <si>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</si>
  <si>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</si>
  <si>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</si>
  <si>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</si>
  <si>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</si>
  <si>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</si>
  <si>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</si>
  <si>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</si>
  <si>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</si>
  <si>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</si>
  <si>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</si>
  <si>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</si>
  <si>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</si>
  <si>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</si>
  <si>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</si>
  <si>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</si>
  <si>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</si>
  <si>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</si>
  <si>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</si>
  <si>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</si>
  <si>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</si>
  <si>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</si>
  <si>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</si>
  <si>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</si>
  <si>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</si>
  <si>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</si>
  <si>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</si>
  <si>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</si>
  <si>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</si>
  <si>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</si>
  <si>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</si>
  <si>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</si>
  <si>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</si>
  <si>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</si>
  <si>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</si>
  <si>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</si>
  <si>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</si>
  <si>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</si>
  <si>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</si>
  <si>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</si>
  <si>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</si>
  <si>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</si>
  <si>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</si>
  <si>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</si>
  <si>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</si>
  <si>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</si>
  <si>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</si>
  <si>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</si>
  <si>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</si>
  <si>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</si>
  <si>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</si>
  <si>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</si>
  <si>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</si>
  <si>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</si>
  <si>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</si>
  <si>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</si>
  <si>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</si>
  <si>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</si>
  <si>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</si>
  <si>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</si>
  <si>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</si>
  <si>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</si>
  <si>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</si>
  <si>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</si>
  <si>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</si>
  <si>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</si>
  <si>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</si>
  <si>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</si>
  <si>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</si>
  <si>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</si>
  <si>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</si>
  <si>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</si>
  <si>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</si>
  <si>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</si>
  <si>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</si>
  <si>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</si>
  <si>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</si>
  <si>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</si>
  <si>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</si>
  <si>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</si>
  <si>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</si>
  <si>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</si>
  <si>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</si>
  <si>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</si>
  <si>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</si>
  <si>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</si>
  <si>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</si>
  <si>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</si>
  <si>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</si>
  <si>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</si>
  <si>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</si>
  <si>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</si>
  <si>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</si>
  <si>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</si>
  <si>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</si>
  <si>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</si>
  <si>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</si>
  <si>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</si>
  <si>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</si>
  <si>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</si>
  <si>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</si>
  <si>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</si>
  <si>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</si>
  <si>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</si>
  <si>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</si>
  <si>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</si>
  <si>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</si>
  <si>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</si>
  <si>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</si>
  <si>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</si>
  <si>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</si>
  <si>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</si>
  <si>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</si>
  <si>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</si>
  <si>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</si>
  <si>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</si>
  <si>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</si>
  <si>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</si>
  <si>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</si>
  <si>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</si>
  <si>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</si>
  <si>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</si>
  <si>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</si>
  <si>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</si>
  <si>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</si>
  <si>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</si>
  <si>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</si>
  <si>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</si>
  <si>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</si>
  <si>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</si>
  <si>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</si>
  <si>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</si>
  <si>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</si>
  <si>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</si>
  <si>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</si>
  <si>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</si>
  <si>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</si>
  <si>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</si>
  <si>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</si>
  <si>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</si>
  <si>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</si>
  <si>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</si>
  <si>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</si>
  <si>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</si>
  <si>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</si>
  <si>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</si>
  <si>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</si>
  <si>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</si>
  <si>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</si>
  <si>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</si>
  <si>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</si>
  <si>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</si>
  <si>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</si>
  <si>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</si>
  <si>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</si>
  <si>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</si>
  <si>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</si>
  <si>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</si>
  <si>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</si>
  <si>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</si>
  <si>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</si>
  <si>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</si>
  <si>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</si>
  <si>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</si>
  <si>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</si>
  <si>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</si>
  <si>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</si>
  <si>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</si>
  <si>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</si>
  <si>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</si>
  <si>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</si>
  <si>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</si>
  <si>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</si>
  <si>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</si>
  <si>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</si>
  <si>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</si>
  <si>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</si>
  <si>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</si>
  <si>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</si>
  <si>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</si>
  <si>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</si>
  <si>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</si>
  <si>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</si>
  <si>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</si>
  <si>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</si>
  <si>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</si>
  <si>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</si>
  <si>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</si>
  <si>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</si>
  <si>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</si>
  <si>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</si>
  <si>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</si>
  <si>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</si>
  <si>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</si>
  <si>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</si>
  <si>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</si>
  <si>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</si>
  <si>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</si>
  <si>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</si>
  <si>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</si>
  <si>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</si>
  <si>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</si>
  <si>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</si>
  <si>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</si>
  <si>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</si>
  <si>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</si>
  <si>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</si>
  <si>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</si>
  <si>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</si>
  <si>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</si>
  <si>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</si>
  <si>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</si>
  <si>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</si>
  <si>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</si>
  <si>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</si>
  <si>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</si>
  <si>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</si>
  <si>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</si>
  <si>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</si>
  <si>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</si>
  <si>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</si>
  <si>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</si>
  <si>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</si>
  <si>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</si>
  <si>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</si>
  <si>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</si>
  <si>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</si>
  <si>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</si>
  <si>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</si>
  <si>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</si>
  <si>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</si>
  <si>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</si>
  <si>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</si>
  <si>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</si>
  <si>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</si>
  <si>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</si>
  <si>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</si>
  <si>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</si>
  <si>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</si>
  <si>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</si>
  <si>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</si>
  <si>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</si>
  <si>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</si>
  <si>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</si>
  <si>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</si>
  <si>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</si>
  <si>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</si>
  <si>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</si>
  <si>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</si>
  <si>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</si>
  <si>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</si>
  <si>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</si>
  <si>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</si>
  <si>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</si>
  <si>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</si>
  <si>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</si>
  <si>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</si>
  <si>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</si>
  <si>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</si>
  <si>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</si>
  <si>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</si>
  <si>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</si>
  <si>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</si>
  <si>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</si>
  <si>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</si>
  <si>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</si>
  <si>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</si>
  <si>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</si>
  <si>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</si>
  <si>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</si>
  <si>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</si>
  <si>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</si>
  <si>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</si>
  <si>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</si>
  <si>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</si>
  <si>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</si>
  <si>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</si>
  <si>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</si>
  <si>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</si>
  <si>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</si>
  <si>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</si>
  <si>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</si>
  <si>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</si>
  <si>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</si>
  <si>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</si>
  <si>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</si>
  <si>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</si>
  <si>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</si>
  <si>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</si>
  <si>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</si>
  <si>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</si>
  <si>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</si>
  <si>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</si>
  <si>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</si>
  <si>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</si>
  <si>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</si>
  <si>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</si>
  <si>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</si>
  <si>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</si>
  <si>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</si>
  <si>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</si>
  <si>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</si>
  <si>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</si>
  <si>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</si>
  <si>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</si>
  <si>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</si>
  <si>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</si>
  <si>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</si>
  <si>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</si>
  <si>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</si>
  <si>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</si>
  <si>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</si>
  <si>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</si>
  <si>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</si>
  <si>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</si>
  <si>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</si>
  <si>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</si>
  <si>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</si>
  <si>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</si>
  <si>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</si>
  <si>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</si>
  <si>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</si>
  <si>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</si>
  <si>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</si>
  <si>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</si>
  <si>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</si>
  <si>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</si>
  <si>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</si>
  <si>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</si>
  <si>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</si>
  <si>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</si>
  <si>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</si>
  <si>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</si>
  <si>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</si>
  <si>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</si>
  <si>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</si>
  <si>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</si>
  <si>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</si>
  <si>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</si>
  <si>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</si>
  <si>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</si>
  <si>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</si>
  <si>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</si>
  <si>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</si>
  <si>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</si>
  <si>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</si>
  <si>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</si>
  <si>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</si>
  <si>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</si>
  <si>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</si>
  <si>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</si>
  <si>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</si>
  <si>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</si>
  <si>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</si>
  <si>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</si>
  <si>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</si>
  <si>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</si>
  <si>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</si>
  <si>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</si>
  <si>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</si>
  <si>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</si>
  <si>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</si>
  <si>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</si>
  <si>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</si>
  <si>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</si>
  <si>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</si>
  <si>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</si>
  <si>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</si>
  <si>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</si>
  <si>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</si>
  <si>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</si>
  <si>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</si>
  <si>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</si>
  <si>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</si>
  <si>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</si>
  <si>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</si>
  <si>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</si>
  <si>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</si>
  <si>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</si>
  <si>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</si>
  <si>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</si>
  <si>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</si>
  <si>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</si>
  <si>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</si>
  <si>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</si>
  <si>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</si>
  <si>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</si>
  <si>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</si>
  <si>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</si>
  <si>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</si>
  <si>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</si>
  <si>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</si>
  <si>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</si>
  <si>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</si>
  <si>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</si>
  <si>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</si>
  <si>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</si>
  <si>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</si>
  <si>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</si>
  <si>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</si>
  <si>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</si>
  <si>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</si>
  <si>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</si>
  <si>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</si>
  <si>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</si>
  <si>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</si>
  <si>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</si>
  <si>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</si>
  <si>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</si>
  <si>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</si>
  <si>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</si>
  <si>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</si>
  <si>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</si>
  <si>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</si>
  <si>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</si>
  <si>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</si>
  <si>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</si>
  <si>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</si>
  <si>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</si>
  <si>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</si>
  <si>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</si>
  <si>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</si>
  <si>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</si>
  <si>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</si>
  <si>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</si>
  <si>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</si>
  <si>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</si>
  <si>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</si>
  <si>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</si>
  <si>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</si>
  <si>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</si>
  <si>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</si>
  <si>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</si>
  <si>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</si>
  <si>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</si>
  <si>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</si>
  <si>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</si>
  <si>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</si>
  <si>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</si>
  <si>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</si>
  <si>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</si>
  <si>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</si>
  <si>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</si>
  <si>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</si>
  <si>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</si>
  <si>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</si>
  <si>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</si>
  <si>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</si>
  <si>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</si>
  <si>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</si>
  <si>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</si>
  <si>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</si>
  <si>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</si>
  <si>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</si>
  <si>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</si>
  <si>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</si>
  <si>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</si>
  <si>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</si>
  <si>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</si>
  <si>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</si>
  <si>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</si>
  <si>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</si>
  <si>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</si>
  <si>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</si>
  <si>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</si>
  <si>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</si>
  <si>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</si>
  <si>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</si>
  <si>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</si>
  <si>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</si>
  <si>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</si>
  <si>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</si>
  <si>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</si>
  <si>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</si>
  <si>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</si>
  <si>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</si>
  <si>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</si>
  <si>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</si>
  <si>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</si>
  <si>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</si>
  <si>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</si>
  <si>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</si>
  <si>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</si>
  <si>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</si>
  <si>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</si>
  <si>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</si>
  <si>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</si>
  <si>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</si>
  <si>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</si>
  <si>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</si>
  <si>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</si>
  <si>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</si>
  <si>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</si>
  <si>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</si>
  <si>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</si>
  <si>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</si>
  <si>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</si>
  <si>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</si>
  <si>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</si>
  <si>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</si>
  <si>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</si>
  <si>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</si>
  <si>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</si>
  <si>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</si>
  <si>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</si>
  <si>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</si>
  <si>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</si>
  <si>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</si>
  <si>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</si>
  <si>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</si>
  <si>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</si>
  <si>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</si>
  <si>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</si>
  <si>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</si>
  <si>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</si>
  <si>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</si>
  <si>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</si>
  <si>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</si>
  <si>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</si>
  <si>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</si>
  <si>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</si>
  <si>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</si>
  <si>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</si>
  <si>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</si>
  <si>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</si>
  <si>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</si>
  <si>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</si>
  <si>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</si>
  <si>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</si>
  <si>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</si>
  <si>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</si>
  <si>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</si>
  <si>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</si>
  <si>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</si>
  <si>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</si>
  <si>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</si>
  <si>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</si>
  <si>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</si>
  <si>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</si>
  <si>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</si>
  <si>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</si>
  <si>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</si>
  <si>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</si>
  <si>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</si>
  <si>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</si>
  <si>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</si>
  <si>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</si>
  <si>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</si>
  <si>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</si>
  <si>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</si>
  <si>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</si>
  <si>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</si>
  <si>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</si>
  <si>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</si>
  <si>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</si>
  <si>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</si>
  <si>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</si>
  <si>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</si>
  <si>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</si>
  <si>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</si>
  <si>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</si>
  <si>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</si>
  <si>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</si>
  <si>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</si>
  <si>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</si>
  <si>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</si>
  <si>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</si>
  <si>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</si>
  <si>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</si>
  <si>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</si>
  <si>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</si>
  <si>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</si>
  <si>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</si>
  <si>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</si>
  <si>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</si>
  <si>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</si>
  <si>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</si>
  <si>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</si>
  <si>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</si>
  <si>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</si>
  <si>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</si>
  <si>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</si>
  <si>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</si>
  <si>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</si>
  <si>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</si>
  <si>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</si>
  <si>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</si>
  <si>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</si>
  <si>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</si>
  <si>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</si>
  <si>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</si>
  <si>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</si>
  <si>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</si>
  <si>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</si>
  <si>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</si>
  <si>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</si>
  <si>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</si>
  <si>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</si>
  <si>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</si>
  <si>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</si>
  <si>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</si>
  <si>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</si>
  <si>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</si>
  <si>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</si>
  <si>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</si>
  <si>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</si>
  <si>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</si>
  <si>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</si>
  <si>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</si>
  <si>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</si>
  <si>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</si>
  <si>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</si>
  <si>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</si>
  <si>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</si>
  <si>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</si>
  <si>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</si>
  <si>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</si>
  <si>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</si>
  <si>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</si>
  <si>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</si>
  <si>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</si>
  <si>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</si>
  <si>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</si>
  <si>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</si>
  <si>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</si>
  <si>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</si>
  <si>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</si>
  <si>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</si>
  <si>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</si>
  <si>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</si>
  <si>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</si>
  <si>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</si>
  <si>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</si>
  <si>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</si>
  <si>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</si>
  <si>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</si>
  <si>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</si>
  <si>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</si>
  <si>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</si>
  <si>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</si>
  <si>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</si>
  <si>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</si>
  <si>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</si>
  <si>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</si>
  <si>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</si>
  <si>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</si>
  <si>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</si>
  <si>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</si>
  <si>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</si>
  <si>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</si>
  <si>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</si>
  <si>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</si>
  <si>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</si>
  <si>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</si>
  <si>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</si>
  <si>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</si>
  <si>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</si>
  <si>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</si>
  <si>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</si>
  <si>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</si>
  <si>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</si>
  <si>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</si>
  <si>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</si>
  <si>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</si>
  <si>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</si>
  <si>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</si>
  <si>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</si>
  <si>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</si>
  <si>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</si>
  <si>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</si>
  <si>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</si>
  <si>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</si>
  <si>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</si>
  <si>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</si>
  <si>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</si>
  <si>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</si>
  <si>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</si>
  <si>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</si>
  <si>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</si>
  <si>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</si>
  <si>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</si>
  <si>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</si>
  <si>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</si>
  <si>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</si>
  <si>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</si>
  <si>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</si>
  <si>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</si>
  <si>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</si>
  <si>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</si>
  <si>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</si>
  <si>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</si>
  <si>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</si>
  <si>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</si>
  <si>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</si>
  <si>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</si>
  <si>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</si>
  <si>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</si>
  <si>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</si>
  <si>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</si>
  <si>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</si>
  <si>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</si>
  <si>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</si>
  <si>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</si>
  <si>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</si>
  <si>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</si>
  <si>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</si>
  <si>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</si>
  <si>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</si>
  <si>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</si>
  <si>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</si>
  <si>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</si>
  <si>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</si>
  <si>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</si>
  <si>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</si>
  <si>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</si>
  <si>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</si>
  <si>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</si>
  <si>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</si>
  <si>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</si>
  <si>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</si>
  <si>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</si>
  <si>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</si>
  <si>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</si>
  <si>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</si>
  <si>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</si>
  <si>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</si>
  <si>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</si>
  <si>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</si>
  <si>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</si>
  <si>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</si>
  <si>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</si>
  <si>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</si>
  <si>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</si>
  <si>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</si>
  <si>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</si>
  <si>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</si>
  <si>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</si>
  <si>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</si>
  <si>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</si>
  <si>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</si>
  <si>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</si>
  <si>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</si>
  <si>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</si>
  <si>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</si>
  <si>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</si>
  <si>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</si>
  <si>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</si>
  <si>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</si>
  <si>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</si>
  <si>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</si>
  <si>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</si>
  <si>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</si>
  <si>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</si>
  <si>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</si>
  <si>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</si>
  <si>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</si>
  <si>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</si>
  <si>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</si>
  <si>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</si>
  <si>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</si>
  <si>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</si>
  <si>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</si>
  <si>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</si>
  <si>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</si>
  <si>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</si>
  <si>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</si>
  <si>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</si>
  <si>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</si>
  <si>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</si>
  <si>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</si>
  <si>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</si>
  <si>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</si>
  <si>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</si>
  <si>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</si>
  <si>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</si>
  <si>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</si>
  <si>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</si>
  <si>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</si>
  <si>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</si>
  <si>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</si>
  <si>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</si>
  <si>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</si>
  <si>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</si>
  <si>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</si>
  <si>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</si>
  <si>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</si>
  <si>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</si>
  <si>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</si>
  <si>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</si>
  <si>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</si>
  <si>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</si>
  <si>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</si>
  <si>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</si>
  <si>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</si>
  <si>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</si>
  <si>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</si>
  <si>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</si>
  <si>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</si>
  <si>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</si>
  <si>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</si>
  <si>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</si>
  <si>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</si>
  <si>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</si>
  <si>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</si>
  <si>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</si>
  <si>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</si>
  <si>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</si>
  <si>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</si>
  <si>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</si>
  <si>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</si>
  <si>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</si>
  <si>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</si>
  <si>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</si>
  <si>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</si>
  <si>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</si>
  <si>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</si>
  <si>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</si>
  <si>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</si>
  <si>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</si>
  <si>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</si>
  <si>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</si>
  <si>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</si>
  <si>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</si>
  <si>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</si>
  <si>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</si>
  <si>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</si>
  <si>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</si>
  <si>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</si>
  <si>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</si>
  <si>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</si>
  <si>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</si>
  <si>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</si>
  <si>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</si>
  <si>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</si>
  <si>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</si>
  <si>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</si>
  <si>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</si>
  <si>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</si>
  <si>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</si>
  <si>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</si>
  <si>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</si>
  <si>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</si>
  <si>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</si>
  <si>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</si>
  <si>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</si>
  <si>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</si>
  <si>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</si>
  <si>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</si>
  <si>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</si>
  <si>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</si>
  <si>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</si>
  <si>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</si>
  <si>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</si>
  <si>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</si>
  <si>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</si>
  <si>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</si>
  <si>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</si>
  <si>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</si>
  <si>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</si>
  <si>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</si>
  <si>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</si>
  <si>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</si>
  <si>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</si>
  <si>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</si>
  <si>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</si>
  <si>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</si>
  <si>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</si>
  <si>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</si>
  <si>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</si>
  <si>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</si>
  <si>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</si>
  <si>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</si>
  <si>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</si>
  <si>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</si>
  <si>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</si>
  <si>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</si>
  <si>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</si>
  <si>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</si>
  <si>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</si>
  <si>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</si>
  <si>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</si>
  <si>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</si>
  <si>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</si>
  <si>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</si>
  <si>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</si>
  <si>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</si>
  <si>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</si>
  <si>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</si>
  <si>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</si>
  <si>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</si>
  <si>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</si>
  <si>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</si>
  <si>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</si>
  <si>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</si>
  <si>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</si>
  <si>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</si>
  <si>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</si>
  <si>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</si>
  <si>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</si>
  <si>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</si>
  <si>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</si>
  <si>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</si>
  <si>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</si>
  <si>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</si>
  <si>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</si>
  <si>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</si>
  <si>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</si>
  <si>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</si>
  <si>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</si>
  <si>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</si>
  <si>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</si>
  <si>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</si>
  <si>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</si>
  <si>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</si>
  <si>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</si>
  <si>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</si>
  <si>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</si>
  <si>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</si>
  <si>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</si>
  <si>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</si>
  <si>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</si>
  <si>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</si>
  <si>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</si>
  <si>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</si>
  <si>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</si>
  <si>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</si>
  <si>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</si>
  <si>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</si>
  <si>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</si>
  <si>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</si>
  <si>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</si>
  <si>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</si>
  <si>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</si>
  <si>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</si>
  <si>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</si>
  <si>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</si>
  <si>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</si>
  <si>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</si>
  <si>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</si>
  <si>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</si>
  <si>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</si>
  <si>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</si>
  <si>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</si>
  <si>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</si>
  <si>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</si>
  <si>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</si>
  <si>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</si>
  <si>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</si>
  <si>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</si>
  <si>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</si>
  <si>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</si>
  <si>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</si>
  <si>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</si>
  <si>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</si>
  <si>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</si>
  <si>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</si>
  <si>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</si>
  <si>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</si>
  <si>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</si>
  <si>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</si>
  <si>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</si>
  <si>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</si>
  <si>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</si>
  <si>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</si>
  <si>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</si>
  <si>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</si>
  <si>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</si>
  <si>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</si>
  <si>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</si>
  <si>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</si>
  <si>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</si>
  <si>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</si>
  <si>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</si>
  <si>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</si>
  <si>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</si>
  <si>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</si>
  <si>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</si>
  <si>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</si>
  <si>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</si>
  <si>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</si>
  <si>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</si>
  <si>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</si>
  <si>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</si>
  <si>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</si>
  <si>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</si>
  <si>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</si>
  <si>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</si>
  <si>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</si>
  <si>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</si>
  <si>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</si>
  <si>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</si>
  <si>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</si>
  <si>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</si>
  <si>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</si>
  <si>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</si>
  <si>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</si>
  <si>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</si>
  <si>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</si>
  <si>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</si>
  <si>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</si>
  <si>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</si>
  <si>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</si>
  <si>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</si>
  <si>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</si>
  <si>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</si>
  <si>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</si>
  <si>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</si>
  <si>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</si>
  <si>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</si>
  <si>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</si>
  <si>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</si>
  <si>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</si>
  <si>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</si>
  <si>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</si>
  <si>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</si>
  <si>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</si>
  <si>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</si>
  <si>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</si>
  <si>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</si>
  <si>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</si>
  <si>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</si>
  <si>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</si>
  <si>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</si>
  <si>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</si>
  <si>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</si>
  <si>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</si>
  <si>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</si>
  <si>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</si>
  <si>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</si>
  <si>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</si>
  <si>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</si>
  <si>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</si>
  <si>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</si>
  <si>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</si>
  <si>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</si>
  <si>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</si>
  <si>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</si>
  <si>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</si>
  <si>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</si>
  <si>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</si>
  <si>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</si>
  <si>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</si>
  <si>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</si>
  <si>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</si>
  <si>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</si>
  <si>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</si>
  <si>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</si>
  <si>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</si>
  <si>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</si>
  <si>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</si>
  <si>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</si>
  <si>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</si>
  <si>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</si>
  <si>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</si>
  <si>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</si>
  <si>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</si>
  <si>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</si>
  <si>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</si>
  <si>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</si>
  <si>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</si>
  <si>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</si>
  <si>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</si>
  <si>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</si>
  <si>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</si>
  <si>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</si>
  <si>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</si>
  <si>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</si>
  <si>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</si>
  <si>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</si>
  <si>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</si>
  <si>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</si>
  <si>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</si>
  <si>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</si>
  <si>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</si>
  <si>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</si>
  <si>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</si>
  <si>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</si>
  <si>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</si>
  <si>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</si>
  <si>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</si>
  <si>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</si>
  <si>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</si>
  <si>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</si>
  <si>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</si>
  <si>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</si>
  <si>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</si>
  <si>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</si>
  <si>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</si>
  <si>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</si>
  <si>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</si>
  <si>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</si>
  <si>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</si>
  <si>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</si>
  <si>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</si>
  <si>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</si>
  <si>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</si>
  <si>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</si>
  <si>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</si>
  <si>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</si>
  <si>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</si>
  <si>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</si>
  <si>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</si>
  <si>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</si>
  <si>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</si>
  <si>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</si>
  <si>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</si>
  <si>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</si>
  <si>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</si>
  <si>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</si>
  <si>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</si>
  <si>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</si>
  <si>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</si>
  <si>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</si>
  <si>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</si>
  <si>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</si>
  <si>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</si>
  <si>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</si>
  <si>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</si>
  <si>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</si>
  <si>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</si>
  <si>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</si>
  <si>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</si>
  <si>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</si>
  <si>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</si>
  <si>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</si>
  <si>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</si>
  <si>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</si>
  <si>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</si>
  <si>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</si>
  <si>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</si>
  <si>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</si>
  <si>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</si>
  <si>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</si>
  <si>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</si>
  <si>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</si>
  <si>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</si>
  <si>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</si>
  <si>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</si>
  <si>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</si>
  <si>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</si>
  <si>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</si>
  <si>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</si>
  <si>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</si>
  <si>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</si>
  <si>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</si>
  <si>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</si>
  <si>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</si>
  <si>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</si>
  <si>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</si>
  <si>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</si>
  <si>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</si>
  <si>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</si>
  <si>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</si>
  <si>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</si>
  <si>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</si>
  <si>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</si>
  <si>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</si>
  <si>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</si>
  <si>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</si>
  <si>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</si>
  <si>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</si>
  <si>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</si>
  <si>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</si>
  <si>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</si>
  <si>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</si>
  <si>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</si>
  <si>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</si>
  <si>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</si>
  <si>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</si>
  <si>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</si>
  <si>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</si>
  <si>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</si>
  <si>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</si>
  <si>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</si>
  <si>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</si>
  <si>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</si>
  <si>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</si>
  <si>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</si>
  <si>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</si>
  <si>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</si>
  <si>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</si>
  <si>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</si>
  <si>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</si>
  <si>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</si>
  <si>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</si>
  <si>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</si>
  <si>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</si>
  <si>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</si>
  <si>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</si>
  <si>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</si>
  <si>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</si>
  <si>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</si>
  <si>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</si>
  <si>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</si>
  <si>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</si>
  <si>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</si>
  <si>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</si>
  <si>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</si>
  <si>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</si>
  <si>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</si>
  <si>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</si>
  <si>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</si>
  <si>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</si>
  <si>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</si>
  <si>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</si>
  <si>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</si>
  <si>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</si>
  <si>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</si>
  <si>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</si>
  <si>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</si>
  <si>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</si>
  <si>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</si>
  <si>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</si>
  <si>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</si>
  <si>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</si>
  <si>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</si>
  <si>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</si>
  <si>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</si>
  <si>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</si>
  <si>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</si>
  <si>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</si>
  <si>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</si>
  <si>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</si>
  <si>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</si>
  <si>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</si>
  <si>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</si>
  <si>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</si>
  <si>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</si>
  <si>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</si>
  <si>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</si>
  <si>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</si>
  <si>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</si>
  <si>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</si>
  <si>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</si>
  <si>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</si>
  <si>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</si>
  <si>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</si>
  <si>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</si>
  <si>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</si>
  <si>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</si>
  <si>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</si>
  <si>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</si>
  <si>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</si>
  <si>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</si>
  <si>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</si>
  <si>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</si>
  <si>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</si>
  <si>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</si>
  <si>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</si>
  <si>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</si>
  <si>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</si>
  <si>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</si>
  <si>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</si>
  <si>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</si>
  <si>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</si>
  <si>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</si>
  <si>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</si>
  <si>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</si>
  <si>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</si>
  <si>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</si>
  <si>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</si>
  <si>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</si>
  <si>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</si>
  <si>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</si>
  <si>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</si>
  <si>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</si>
  <si>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</si>
  <si>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</si>
  <si>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</si>
  <si>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</si>
  <si>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</si>
  <si>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</si>
  <si>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</si>
  <si>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</si>
  <si>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</si>
  <si>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</si>
  <si>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</si>
  <si>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</si>
  <si>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</si>
  <si>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</si>
  <si>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</si>
  <si>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</si>
  <si>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</si>
  <si>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</si>
  <si>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</si>
  <si>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</si>
  <si>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</si>
  <si>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</si>
  <si>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</si>
  <si>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</si>
  <si>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</si>
  <si>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</si>
  <si>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</si>
  <si>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</si>
  <si>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</si>
  <si>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</si>
  <si>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</si>
  <si>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</si>
  <si>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</si>
  <si>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</si>
  <si>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</si>
  <si>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</si>
  <si>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</si>
  <si>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</si>
  <si>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</si>
  <si>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</si>
  <si>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</si>
  <si>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</si>
  <si>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</si>
  <si>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</si>
  <si>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</si>
  <si>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</si>
  <si>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</si>
  <si>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</si>
  <si>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</si>
  <si>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</si>
  <si>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</si>
  <si>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</si>
  <si>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</si>
  <si>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</si>
  <si>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</si>
  <si>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</si>
  <si>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</si>
  <si>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</si>
  <si>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</si>
  <si>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</si>
  <si>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</si>
  <si>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</si>
  <si>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</si>
  <si>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</si>
  <si>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</si>
  <si>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</si>
  <si>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</si>
  <si>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</si>
  <si>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</si>
  <si>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</si>
  <si>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</si>
  <si>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</si>
  <si>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</si>
  <si>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</si>
  <si>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</si>
  <si>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</si>
  <si>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</si>
  <si>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</si>
  <si>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</si>
  <si>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</si>
  <si>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</si>
  <si>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</si>
  <si>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</si>
  <si>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</si>
  <si>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</si>
  <si>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</si>
  <si>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</si>
  <si>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</si>
  <si>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</si>
  <si>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</si>
  <si>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</si>
  <si>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</si>
  <si>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</si>
  <si>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</si>
  <si>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</si>
  <si>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</si>
  <si>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</si>
  <si>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</si>
  <si>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</si>
  <si>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</si>
  <si>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</si>
  <si>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</si>
  <si>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</si>
  <si>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</si>
  <si>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</si>
  <si>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</si>
  <si>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</si>
  <si>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</si>
  <si>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</si>
  <si>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</si>
  <si>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</si>
  <si>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</si>
  <si>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</si>
  <si>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</si>
  <si>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</si>
  <si>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</si>
  <si>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</si>
  <si>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</si>
  <si>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</si>
  <si>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</si>
  <si>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</si>
  <si>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</si>
  <si>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</si>
  <si>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</si>
  <si>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</si>
  <si>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</si>
  <si>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</si>
  <si>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</si>
  <si>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</si>
  <si>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</si>
  <si>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</si>
  <si>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</si>
  <si>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</si>
  <si>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</si>
  <si>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</si>
  <si>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</si>
  <si>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</si>
  <si>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</si>
  <si>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</si>
  <si>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</si>
  <si>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</si>
  <si>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</si>
  <si>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</si>
  <si>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</si>
  <si>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</si>
  <si>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</si>
  <si>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</si>
  <si>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</si>
  <si>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</si>
  <si>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</si>
  <si>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</si>
  <si>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</si>
  <si>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</si>
  <si>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</si>
  <si>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</si>
  <si>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</si>
  <si>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</si>
  <si>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</si>
  <si>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</si>
  <si>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</si>
  <si>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</si>
  <si>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</si>
  <si>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</si>
  <si>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</si>
  <si>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</si>
  <si>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</si>
  <si>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</si>
  <si>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</si>
  <si>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</si>
  <si>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</si>
  <si>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</si>
  <si>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</si>
  <si>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</si>
  <si>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</si>
  <si>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</si>
  <si>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</si>
  <si>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</si>
  <si>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</si>
  <si>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</si>
  <si>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</si>
  <si>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</si>
  <si>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</si>
  <si>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</si>
  <si>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</si>
  <si>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</si>
  <si>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</si>
  <si>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</si>
  <si>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</si>
  <si>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</si>
  <si>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</si>
  <si>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</si>
  <si>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</si>
  <si>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</si>
  <si>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</si>
  <si>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</si>
  <si>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</si>
  <si>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</si>
  <si>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</si>
  <si>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</si>
  <si>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</si>
  <si>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</si>
  <si>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</si>
  <si>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</si>
  <si>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</si>
  <si>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</si>
  <si>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</si>
  <si>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</si>
  <si>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</si>
  <si>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</si>
  <si>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</si>
  <si>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</si>
  <si>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</si>
  <si>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</si>
  <si>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</si>
  <si>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</si>
  <si>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</si>
  <si>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</si>
  <si>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</si>
  <si>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</si>
  <si>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</si>
  <si>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</si>
  <si>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</si>
  <si>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</si>
  <si>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</si>
  <si>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</si>
  <si>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</si>
  <si>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</si>
  <si>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</si>
  <si>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</si>
  <si>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</si>
  <si>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</si>
  <si>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</si>
  <si>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</si>
  <si>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</si>
  <si>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</si>
  <si>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</si>
  <si>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</si>
  <si>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</si>
  <si>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</si>
  <si>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</si>
  <si>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</si>
  <si>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</si>
  <si>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</si>
  <si>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</si>
  <si>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</si>
  <si>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</si>
  <si>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</si>
  <si>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</si>
  <si>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</si>
  <si>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</si>
  <si>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</si>
  <si>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</si>
  <si>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</si>
  <si>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</si>
  <si>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</si>
  <si>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</si>
  <si>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</si>
  <si>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</si>
  <si>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</si>
  <si>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</si>
  <si>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</si>
  <si>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</si>
  <si>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</si>
  <si>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</si>
  <si>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</si>
  <si>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</si>
  <si>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</si>
  <si>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</si>
  <si>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</si>
  <si>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</si>
  <si>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</si>
  <si>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</si>
  <si>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</si>
  <si>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</si>
  <si>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</si>
  <si>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</si>
  <si>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</si>
  <si>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</si>
  <si>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</si>
  <si>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</si>
  <si>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</si>
  <si>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</si>
  <si>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</si>
  <si>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</si>
  <si>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</si>
  <si>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</si>
  <si>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</si>
  <si>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</si>
  <si>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</si>
  <si>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</si>
  <si>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</si>
  <si>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</si>
  <si>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</si>
  <si>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</si>
  <si>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</si>
  <si>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</si>
  <si>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</si>
  <si>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</si>
  <si>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</si>
  <si>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</si>
  <si>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</si>
  <si>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</si>
  <si>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</si>
  <si>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</si>
  <si>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</si>
  <si>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</si>
  <si>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</si>
  <si>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</si>
  <si>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</si>
  <si>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</si>
  <si>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</si>
  <si>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</si>
  <si>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</si>
  <si>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</si>
  <si>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</si>
  <si>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</si>
  <si>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</si>
  <si>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</si>
  <si>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</si>
  <si>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</si>
  <si>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</si>
  <si>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</si>
  <si>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</si>
  <si>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</si>
  <si>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</si>
  <si>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</si>
  <si>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</si>
  <si>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</si>
  <si>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</si>
  <si>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</si>
  <si>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</si>
  <si>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</si>
  <si>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</si>
  <si>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</si>
  <si>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</si>
  <si>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</si>
  <si>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</si>
  <si>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</si>
  <si>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</si>
  <si>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</si>
  <si>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</si>
  <si>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</si>
  <si>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</si>
  <si>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</si>
  <si>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</si>
  <si>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</si>
  <si>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</si>
  <si>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</si>
  <si>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</si>
  <si>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</si>
  <si>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</si>
  <si>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</si>
  <si>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</si>
  <si>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</si>
  <si>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</si>
  <si>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</si>
  <si>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</si>
  <si>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</si>
  <si>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</si>
  <si>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</si>
  <si>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</si>
  <si>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</si>
  <si>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</si>
  <si>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</si>
  <si>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</si>
  <si>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</si>
  <si>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</si>
  <si>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</si>
  <si>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</si>
  <si>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</si>
  <si>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</si>
  <si>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</si>
  <si>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</si>
  <si>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</si>
  <si>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</si>
  <si>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</si>
  <si>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</si>
  <si>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</si>
  <si>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</si>
  <si>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</si>
  <si>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</si>
  <si>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</si>
  <si>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</si>
  <si>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</si>
  <si>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</si>
  <si>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</si>
  <si>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</si>
  <si>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</si>
  <si>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</si>
  <si>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</si>
  <si>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</si>
  <si>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</si>
  <si>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</si>
  <si>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</si>
  <si>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</si>
  <si>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</si>
  <si>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</si>
  <si>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</si>
  <si>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</si>
  <si>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</si>
  <si>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</si>
  <si>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</si>
  <si>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</si>
  <si>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</si>
  <si>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</si>
  <si>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</si>
  <si>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</si>
  <si>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</si>
  <si>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</si>
  <si>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</si>
  <si>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</si>
  <si>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</si>
  <si>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</si>
  <si>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</si>
  <si>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</si>
  <si>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</si>
  <si>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</si>
  <si>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</si>
  <si>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</si>
  <si>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</si>
  <si>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</si>
  <si>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</si>
  <si>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</si>
  <si>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</si>
  <si>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</si>
  <si>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</si>
  <si>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</si>
  <si>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</si>
  <si>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</si>
  <si>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</si>
  <si>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</si>
  <si>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</si>
  <si>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</si>
  <si>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</si>
  <si>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</si>
  <si>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</si>
  <si>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</si>
  <si>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</si>
  <si>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</si>
  <si>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</si>
  <si>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</si>
  <si>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</si>
  <si>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</si>
  <si>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</si>
  <si>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</si>
  <si>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</si>
  <si>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</si>
  <si>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</si>
  <si>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</si>
  <si>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</si>
  <si>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</si>
  <si>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</si>
  <si>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</si>
  <si>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</si>
  <si>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</si>
  <si>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</si>
  <si>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</si>
  <si>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</si>
  <si>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</si>
  <si>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</si>
  <si>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</si>
  <si>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</si>
  <si>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</si>
  <si>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</si>
  <si>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</si>
  <si>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</si>
  <si>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</si>
  <si>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</si>
  <si>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</si>
  <si>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</si>
  <si>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</si>
  <si>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</si>
  <si>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</si>
  <si>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</si>
  <si>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</si>
  <si>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</si>
  <si>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</si>
  <si>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</si>
  <si>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</si>
  <si>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</si>
  <si>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</si>
  <si>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</si>
  <si>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</si>
  <si>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</si>
  <si>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</si>
  <si>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</si>
  <si>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</si>
  <si>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</si>
  <si>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</si>
  <si>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</si>
  <si>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</si>
  <si>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</si>
  <si>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</si>
  <si>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</si>
  <si>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</si>
  <si>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</si>
  <si>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</si>
  <si>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</si>
  <si>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</si>
  <si>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</si>
  <si>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</si>
  <si>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</si>
  <si>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</si>
  <si>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</si>
  <si>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</si>
  <si>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</si>
  <si>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</si>
  <si>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</si>
  <si>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</si>
  <si>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</si>
  <si>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</si>
  <si>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</si>
  <si>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</si>
  <si>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</si>
  <si>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</si>
  <si>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</si>
  <si>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</si>
  <si>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</si>
  <si>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</si>
  <si>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</si>
  <si>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</si>
  <si>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</si>
  <si>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</si>
  <si>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</si>
  <si>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</si>
  <si>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</si>
  <si>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</si>
  <si>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</si>
  <si>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</si>
  <si>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</si>
  <si>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</si>
  <si>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</si>
  <si>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</si>
  <si>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</si>
  <si>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</si>
  <si>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</si>
  <si>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</si>
  <si>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</si>
  <si>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</si>
  <si>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</si>
  <si>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</si>
  <si>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</si>
  <si>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</si>
  <si>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</si>
  <si>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</si>
  <si>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</si>
  <si>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</si>
  <si>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</si>
  <si>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</si>
  <si>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</si>
  <si>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</si>
  <si>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</si>
  <si>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</si>
  <si>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</si>
  <si>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</si>
  <si>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</si>
  <si>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</si>
  <si>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</si>
  <si>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</si>
  <si>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</si>
  <si>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</si>
  <si>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</si>
  <si>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</si>
  <si>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</si>
  <si>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</si>
  <si>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</si>
  <si>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</si>
  <si>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</si>
  <si>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</si>
  <si>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</si>
  <si>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</si>
  <si>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</si>
  <si>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</si>
  <si>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</si>
  <si>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</si>
  <si>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</si>
  <si>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</si>
  <si>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</si>
  <si>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</si>
  <si>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</si>
  <si>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</si>
  <si>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</si>
  <si>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</si>
  <si>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</si>
  <si>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</si>
  <si>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</si>
  <si>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</si>
  <si>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</si>
  <si>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</si>
  <si>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</si>
  <si>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</si>
  <si>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</si>
  <si>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</si>
  <si>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</si>
  <si>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</si>
  <si>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</si>
  <si>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</si>
  <si>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</si>
  <si>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</si>
  <si>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</si>
  <si>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</si>
  <si>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</si>
  <si>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</si>
  <si>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</si>
  <si>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</si>
  <si>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</si>
  <si>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</si>
  <si>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</si>
  <si>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</si>
  <si>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</si>
  <si>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</si>
  <si>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</si>
  <si>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</si>
  <si>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</si>
  <si>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</si>
  <si>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</si>
  <si>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</si>
  <si>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</si>
  <si>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</si>
  <si>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</si>
  <si>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</si>
  <si>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</si>
  <si>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</si>
  <si>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</si>
  <si>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</si>
  <si>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</si>
  <si>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</si>
  <si>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</si>
  <si>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</si>
  <si>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</si>
  <si>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</si>
  <si>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</si>
  <si>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</si>
  <si>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</si>
  <si>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</si>
  <si>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</si>
  <si>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</si>
  <si>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</si>
  <si>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</si>
  <si>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</si>
  <si>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</si>
  <si>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</si>
  <si>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</si>
  <si>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</si>
  <si>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</si>
  <si>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</si>
  <si>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</si>
  <si>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</si>
  <si>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</si>
  <si>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</si>
  <si>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</si>
  <si>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</si>
  <si>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</si>
  <si>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</si>
  <si>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</si>
  <si>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</si>
  <si>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</si>
  <si>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</si>
  <si>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</si>
  <si>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</si>
  <si>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</si>
  <si>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</si>
  <si>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</si>
  <si>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</si>
  <si>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</si>
  <si>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</si>
  <si>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</si>
  <si>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</si>
  <si>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</si>
  <si>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</si>
  <si>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</si>
  <si>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</si>
  <si>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</si>
  <si>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</si>
  <si>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</si>
  <si>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</si>
  <si>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</si>
  <si>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</si>
  <si>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</si>
  <si>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</si>
  <si>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</si>
  <si>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</si>
  <si>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</si>
  <si>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</si>
  <si>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</si>
  <si>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</si>
  <si>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</si>
  <si>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</si>
  <si>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</si>
  <si>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</si>
  <si>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</si>
  <si>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</si>
  <si>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</si>
  <si>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</si>
  <si>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</si>
  <si>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</si>
  <si>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</si>
  <si>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</si>
  <si>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</si>
  <si>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</si>
  <si>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</si>
  <si>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</si>
  <si>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</si>
  <si>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</si>
  <si>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</si>
  <si>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</si>
  <si>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</si>
  <si>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</si>
  <si>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</si>
  <si>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</si>
  <si>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</si>
  <si>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</si>
  <si>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</si>
  <si>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</si>
  <si>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</si>
  <si>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</si>
  <si>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</si>
  <si>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</si>
  <si>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</si>
  <si>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</si>
  <si>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</si>
  <si>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</si>
  <si>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</si>
  <si>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</si>
  <si>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</si>
  <si>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</si>
  <si>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</si>
  <si>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</si>
  <si>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</si>
  <si>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</si>
  <si>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</si>
  <si>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</si>
  <si>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</si>
  <si>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</si>
  <si>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</si>
  <si>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</si>
  <si>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</si>
  <si>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</si>
  <si>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</si>
  <si>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</si>
  <si>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</si>
  <si>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</si>
  <si>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</si>
  <si>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</si>
  <si>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</si>
  <si>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</si>
  <si>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</si>
  <si>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</si>
  <si>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</si>
  <si>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</si>
  <si>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</si>
  <si>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</si>
  <si>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</si>
  <si>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</si>
  <si>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</si>
  <si>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</si>
  <si>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</si>
  <si>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</si>
  <si>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</si>
  <si>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</si>
  <si>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</si>
  <si>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</si>
  <si>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</si>
  <si>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</si>
  <si>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</si>
  <si>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</si>
  <si>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</si>
  <si>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</si>
  <si>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</si>
  <si>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</si>
  <si>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</si>
  <si>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</si>
  <si>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</si>
  <si>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</si>
  <si>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</si>
  <si>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</si>
  <si>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</si>
  <si>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</si>
  <si>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</si>
  <si>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</si>
  <si>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</si>
  <si>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</si>
  <si>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</si>
  <si>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</si>
  <si>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</si>
  <si>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</si>
  <si>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</si>
  <si>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</si>
  <si>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</si>
  <si>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</si>
  <si>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</si>
  <si>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</si>
  <si>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</si>
  <si>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</si>
  <si>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</si>
  <si>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</si>
  <si>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</si>
  <si>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</si>
  <si>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</si>
  <si>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</si>
  <si>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</si>
  <si>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</si>
  <si>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</si>
  <si>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</si>
  <si>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</si>
  <si>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</si>
  <si>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</si>
  <si>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</si>
  <si>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</si>
  <si>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</si>
  <si>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</si>
  <si>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</si>
  <si>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</si>
  <si>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</si>
  <si>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</si>
  <si>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</si>
  <si>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</si>
  <si>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</si>
  <si>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</si>
  <si>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</si>
  <si>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</si>
  <si>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</si>
  <si>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</si>
  <si>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</si>
  <si>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</si>
  <si>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</si>
  <si>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</si>
  <si>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</si>
  <si>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</si>
  <si>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</si>
  <si>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</si>
  <si>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</si>
  <si>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</si>
  <si>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</si>
  <si>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</si>
  <si>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</si>
  <si>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</si>
  <si>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</si>
  <si>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</si>
  <si>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</si>
  <si>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</si>
  <si>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</si>
  <si>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</si>
  <si>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</si>
  <si>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</si>
  <si>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</si>
  <si>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</si>
  <si>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</si>
  <si>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</si>
  <si>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</si>
  <si>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</si>
  <si>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</si>
  <si>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</si>
  <si>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</si>
  <si>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</si>
  <si>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</si>
  <si>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</si>
  <si>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</si>
  <si>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</si>
  <si>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</si>
  <si>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</si>
  <si>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</si>
  <si>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</si>
  <si>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</si>
  <si>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</si>
  <si>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</si>
  <si>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</si>
  <si>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</si>
  <si>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</si>
  <si>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</si>
  <si>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</si>
  <si>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</si>
  <si>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</si>
  <si>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</si>
  <si>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</si>
  <si>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</si>
  <si>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</si>
  <si>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</si>
  <si>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</si>
  <si>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</si>
  <si>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</si>
  <si>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</si>
  <si>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</si>
  <si>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</si>
  <si>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</si>
  <si>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</si>
  <si>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</si>
  <si>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</si>
  <si>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</si>
  <si>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</si>
  <si>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</si>
  <si>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</si>
  <si>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</si>
  <si>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</si>
  <si>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</si>
  <si>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</si>
  <si>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</si>
  <si>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</si>
  <si>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</si>
  <si>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</si>
  <si>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</si>
  <si>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</si>
  <si>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</si>
  <si>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</si>
  <si>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</si>
  <si>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</si>
  <si>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</si>
  <si>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</si>
  <si>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</si>
  <si>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</si>
  <si>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</si>
  <si>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</si>
  <si>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</si>
  <si>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</si>
  <si>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</si>
  <si>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</si>
  <si>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</si>
  <si>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</si>
  <si>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</si>
  <si>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</si>
  <si>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</si>
  <si>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</si>
  <si>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</si>
  <si>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</si>
  <si>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</si>
  <si>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</si>
  <si>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</si>
  <si>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</si>
  <si>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</si>
  <si>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</si>
  <si>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</si>
  <si>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</si>
  <si>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</si>
  <si>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</si>
  <si>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</si>
  <si>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</si>
  <si>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</si>
  <si>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</si>
  <si>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</si>
  <si>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</si>
  <si>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</si>
  <si>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</si>
  <si>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</si>
  <si>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</si>
  <si>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</si>
  <si>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</si>
  <si>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</si>
  <si>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</si>
  <si>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</si>
  <si>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</si>
  <si>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</si>
  <si>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</si>
  <si>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</si>
  <si>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</si>
  <si>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</si>
  <si>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</si>
  <si>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</si>
  <si>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</si>
  <si>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</si>
  <si>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</si>
  <si>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</si>
  <si>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</si>
  <si>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</si>
  <si>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</si>
  <si>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</si>
  <si>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</si>
  <si>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</si>
  <si>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</si>
  <si>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</si>
  <si>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</si>
  <si>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</si>
  <si>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</si>
  <si>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</si>
  <si>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</si>
  <si>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</si>
  <si>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</si>
  <si>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</si>
  <si>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</si>
  <si>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</si>
  <si>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</si>
  <si>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</si>
  <si>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</si>
  <si>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</si>
  <si>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</si>
  <si>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</si>
  <si>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</si>
  <si>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</si>
  <si>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</si>
  <si>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</si>
  <si>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</si>
  <si>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</si>
  <si>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</si>
  <si>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</si>
  <si>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</si>
  <si>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</si>
  <si>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</si>
  <si>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</si>
  <si>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</si>
  <si>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</si>
  <si>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</si>
  <si>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</si>
  <si>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</si>
  <si>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</si>
  <si>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</si>
  <si>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</si>
  <si>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</si>
  <si>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</si>
  <si>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</si>
  <si>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</si>
  <si>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</si>
  <si>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</si>
  <si>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</si>
  <si>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</si>
  <si>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</si>
  <si>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</si>
  <si>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</si>
  <si>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</si>
  <si>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</si>
  <si>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</si>
  <si>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</si>
  <si>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</si>
  <si>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</si>
  <si>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</si>
  <si>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</si>
  <si>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</si>
  <si>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</si>
  <si>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</si>
  <si>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</si>
  <si>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</si>
  <si>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</si>
  <si>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</si>
  <si>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</si>
  <si>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</si>
  <si>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</si>
  <si>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</si>
  <si>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</si>
  <si>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</si>
  <si>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</si>
  <si>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</si>
  <si>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</si>
  <si>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</si>
  <si>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</si>
  <si>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</si>
  <si>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</si>
  <si>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</si>
  <si>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</si>
  <si>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</si>
  <si>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</si>
  <si>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</si>
  <si>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</si>
  <si>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</si>
  <si>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</si>
  <si>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</si>
  <si>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</si>
  <si>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</si>
  <si>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</si>
  <si>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</si>
  <si>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</si>
  <si>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</si>
  <si>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</si>
  <si>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</si>
  <si>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</si>
  <si>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</si>
  <si>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</si>
  <si>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</si>
  <si>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</si>
  <si>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</si>
  <si>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</si>
  <si>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</si>
  <si>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</si>
  <si>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</si>
  <si>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</si>
  <si>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</si>
  <si>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</si>
  <si>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</si>
  <si>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</si>
  <si>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</si>
  <si>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</si>
  <si>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</si>
  <si>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</si>
  <si>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</si>
  <si>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</si>
  <si>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</si>
  <si>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</si>
  <si>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</si>
  <si>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</si>
  <si>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</si>
  <si>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</si>
  <si>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</si>
  <si>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</si>
  <si>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</si>
  <si>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</si>
  <si>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</si>
  <si>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</si>
  <si>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</si>
  <si>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</si>
  <si>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</si>
  <si>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</si>
  <si>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</si>
  <si>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</si>
  <si>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</si>
  <si>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</si>
  <si>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</si>
  <si>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</si>
  <si>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</si>
  <si>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</si>
  <si>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</si>
  <si>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</si>
  <si>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</si>
  <si>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</si>
  <si>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</si>
  <si>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</si>
  <si>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</si>
  <si>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</si>
  <si>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</si>
  <si>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</si>
  <si>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</si>
  <si>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</si>
  <si>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</si>
  <si>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</si>
  <si>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</si>
  <si>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</si>
  <si>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</si>
  <si>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</si>
  <si>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</si>
  <si>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</si>
  <si>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</si>
  <si>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</si>
  <si>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</si>
  <si>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</si>
  <si>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</si>
  <si>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</si>
  <si>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</si>
  <si>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</si>
  <si>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</si>
  <si>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</si>
  <si>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</si>
  <si>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</si>
  <si>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</si>
  <si>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</si>
  <si>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</si>
  <si>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</si>
  <si>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</si>
  <si>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</si>
  <si>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</si>
  <si>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</si>
  <si>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</si>
  <si>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</si>
  <si>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</si>
  <si>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</si>
  <si>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</si>
  <si>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</si>
  <si>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</si>
  <si>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</si>
  <si>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</si>
  <si>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</si>
  <si>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</si>
  <si>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</si>
  <si>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</si>
  <si>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</si>
  <si>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</si>
  <si>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</si>
  <si>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</si>
  <si>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</si>
  <si>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</si>
  <si>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</si>
  <si>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</si>
  <si>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</si>
  <si>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</si>
  <si>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</si>
  <si>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</si>
  <si>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</si>
  <si>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</si>
  <si>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</si>
  <si>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</si>
  <si>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</si>
  <si>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</si>
  <si>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</si>
  <si>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</si>
  <si>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</si>
  <si>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</si>
  <si>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</si>
  <si>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</si>
  <si>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</si>
  <si>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</si>
  <si>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</si>
  <si>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</si>
  <si>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</si>
  <si>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</si>
  <si>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</si>
  <si>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</si>
  <si>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</si>
  <si>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</si>
  <si>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</si>
  <si>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</si>
  <si>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</si>
  <si>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</si>
  <si>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</si>
  <si>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</si>
  <si>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</si>
  <si>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</si>
  <si>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</si>
  <si>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</si>
  <si>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</si>
  <si>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</si>
  <si>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</si>
  <si>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</si>
  <si>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</si>
  <si>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</si>
  <si>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</si>
  <si>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</si>
  <si>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</si>
  <si>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</si>
  <si>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</si>
  <si>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</si>
  <si>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</si>
  <si>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</si>
  <si>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</si>
  <si>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</si>
  <si>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</si>
  <si>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</si>
  <si>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</si>
  <si>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</si>
  <si>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</si>
  <si>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</si>
  <si>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</si>
  <si>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</si>
  <si>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</si>
  <si>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</si>
  <si>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</si>
  <si>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</si>
  <si>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</si>
  <si>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</si>
  <si>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</si>
  <si>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</si>
  <si>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</si>
  <si>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</si>
  <si>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</si>
  <si>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</si>
  <si>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</si>
  <si>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</si>
  <si>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</si>
  <si>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</si>
  <si>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</si>
  <si>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</si>
  <si>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</si>
  <si>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</si>
  <si>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</si>
  <si>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</si>
  <si>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</si>
  <si>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</si>
  <si>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</si>
  <si>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</si>
  <si>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</si>
  <si>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</si>
  <si>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</si>
  <si>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</si>
  <si>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</si>
  <si>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</si>
  <si>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</si>
  <si>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</si>
  <si>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</si>
  <si>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</si>
  <si>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</si>
  <si>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</si>
  <si>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</si>
  <si>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</si>
  <si>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</si>
  <si>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</si>
  <si>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</si>
  <si>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</si>
  <si>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</si>
  <si>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</si>
  <si>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</si>
  <si>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</si>
  <si>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</si>
  <si>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</si>
  <si>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</si>
  <si>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</si>
  <si>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</si>
  <si>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</si>
  <si>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</si>
  <si>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</si>
  <si>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</si>
  <si>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</si>
  <si>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</si>
  <si>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</si>
  <si>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</si>
  <si>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</si>
  <si>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</si>
  <si>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</si>
  <si>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</si>
  <si>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</si>
  <si>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</si>
  <si>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</si>
  <si>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</si>
  <si>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</si>
  <si>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</si>
  <si>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</si>
  <si>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</si>
  <si>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</si>
  <si>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</si>
  <si>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</si>
  <si>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</si>
  <si>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</si>
  <si>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</si>
  <si>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</si>
  <si>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</si>
  <si>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</si>
  <si>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</si>
  <si>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</si>
  <si>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</si>
  <si>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</si>
  <si>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</si>
  <si>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</si>
  <si>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</si>
  <si>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</si>
  <si>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</si>
  <si>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</si>
  <si>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</si>
  <si>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</si>
  <si>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</si>
  <si>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</si>
  <si>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</si>
  <si>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</si>
  <si>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</si>
  <si>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</si>
  <si>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</si>
  <si>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</si>
  <si>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</si>
  <si>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</si>
  <si>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</si>
  <si>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</si>
  <si>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</si>
  <si>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</si>
  <si>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</si>
  <si>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</si>
  <si>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</si>
  <si>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</si>
  <si>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</si>
  <si>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</si>
  <si>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</si>
  <si>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</si>
  <si>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</si>
  <si>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</si>
  <si>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</si>
  <si>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</si>
  <si>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</si>
  <si>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</si>
  <si>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</si>
  <si>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</si>
  <si>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</si>
  <si>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</si>
  <si>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</si>
  <si>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</si>
  <si>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</si>
  <si>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</si>
  <si>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</si>
  <si>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</si>
  <si>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</si>
  <si>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</si>
  <si>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</si>
  <si>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</si>
  <si>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</si>
  <si>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</si>
  <si>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</si>
  <si>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</si>
  <si>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</si>
  <si>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</si>
  <si>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</si>
  <si>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</si>
  <si>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</si>
  <si>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</si>
  <si>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</si>
  <si>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</si>
  <si>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</si>
  <si>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</si>
  <si>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</si>
  <si>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</si>
  <si>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</si>
  <si>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</si>
  <si>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</si>
  <si>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</si>
  <si>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</si>
  <si>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</si>
  <si>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</si>
  <si>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</si>
  <si>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</si>
  <si>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</si>
  <si>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</si>
  <si>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</si>
  <si>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</si>
  <si>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</si>
  <si>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</si>
  <si>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</si>
  <si>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</si>
  <si>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</si>
  <si>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</si>
  <si>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</si>
  <si>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</si>
  <si>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</si>
  <si>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</si>
  <si>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</si>
  <si>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</si>
  <si>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</si>
  <si>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</si>
  <si>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</si>
  <si>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</si>
  <si>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</si>
  <si>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</si>
  <si>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</si>
  <si>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</si>
  <si>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</si>
  <si>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</si>
  <si>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</si>
  <si>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</si>
  <si>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</si>
  <si>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</si>
  <si>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</si>
  <si>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</si>
  <si>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</si>
  <si>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</si>
  <si>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</si>
  <si>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</si>
  <si>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</si>
  <si>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</si>
  <si>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</si>
  <si>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</si>
  <si>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</si>
  <si>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</si>
  <si>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</si>
  <si>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</si>
  <si>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</si>
  <si>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</si>
  <si>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</si>
  <si>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</si>
  <si>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</si>
  <si>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</si>
  <si>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</si>
  <si>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</si>
  <si>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</si>
  <si>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</si>
  <si>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</si>
  <si>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</si>
  <si>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</si>
  <si>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</si>
  <si>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</si>
  <si>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</si>
  <si>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</si>
  <si>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</si>
  <si>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</si>
  <si>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</si>
  <si>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</si>
  <si>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</si>
  <si>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</si>
  <si>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</si>
  <si>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</si>
  <si>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</si>
  <si>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</si>
  <si>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</si>
  <si>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</si>
  <si>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</si>
  <si>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</si>
  <si>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</si>
  <si>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</si>
  <si>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</si>
  <si>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</si>
  <si>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</si>
  <si>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</si>
  <si>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</si>
  <si>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</si>
  <si>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</si>
  <si>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</si>
  <si>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</si>
  <si>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</si>
  <si>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</si>
  <si>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</si>
  <si>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</si>
  <si>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</si>
  <si>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</si>
  <si>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</si>
  <si>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</si>
  <si>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</si>
  <si>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</si>
  <si>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</si>
  <si>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</si>
  <si>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</si>
  <si>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</si>
  <si>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</si>
  <si>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</si>
  <si>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</si>
  <si>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</si>
  <si>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</si>
  <si>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</si>
  <si>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</si>
  <si>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</si>
  <si>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</si>
  <si>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</si>
  <si>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</si>
  <si>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</si>
  <si>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</si>
  <si>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</si>
  <si>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</si>
  <si>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</si>
  <si>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</si>
  <si>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</si>
  <si>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</si>
  <si>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</si>
  <si>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</si>
  <si>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</si>
  <si>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</si>
  <si>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</si>
  <si>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</si>
  <si>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</si>
  <si>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</si>
  <si>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</si>
  <si>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</si>
  <si>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</si>
  <si>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</si>
  <si>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</si>
  <si>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</si>
  <si>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</si>
  <si>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</si>
  <si>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</si>
  <si>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</si>
  <si>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</si>
  <si>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</si>
  <si>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</si>
  <si>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</si>
  <si>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</si>
  <si>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</si>
  <si>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</si>
  <si>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</si>
  <si>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</si>
  <si>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</si>
  <si>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</si>
  <si>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</si>
  <si>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</si>
  <si>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</si>
  <si>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</si>
  <si>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</si>
  <si>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</si>
  <si>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</si>
  <si>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</si>
  <si>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</si>
  <si>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</si>
  <si>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</si>
  <si>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</si>
  <si>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</si>
  <si>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</si>
  <si>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</si>
  <si>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</si>
  <si>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</si>
  <si>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</si>
  <si>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</si>
  <si>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</si>
  <si>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</si>
  <si>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</si>
  <si>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</si>
  <si>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</si>
  <si>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</si>
  <si>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</si>
  <si>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</si>
  <si>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</si>
  <si>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</si>
  <si>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</si>
  <si>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</si>
  <si>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</si>
  <si>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</si>
  <si>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</si>
  <si>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</si>
  <si>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</si>
  <si>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</si>
  <si>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</si>
  <si>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</si>
  <si>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</si>
  <si>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</si>
  <si>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</si>
  <si>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</si>
  <si>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</si>
  <si>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</si>
  <si>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</si>
  <si>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</si>
  <si>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</si>
  <si>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</si>
  <si>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</si>
  <si>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</si>
  <si>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</si>
  <si>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</si>
  <si>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</si>
  <si>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</si>
  <si>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</si>
  <si>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</si>
  <si>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</si>
  <si>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</si>
  <si>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</si>
  <si>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</si>
  <si>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</si>
  <si>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</si>
  <si>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</si>
  <si>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</si>
  <si>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</si>
  <si>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</si>
  <si>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</si>
  <si>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</si>
  <si>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</si>
  <si>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</si>
  <si>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</si>
  <si>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</si>
  <si>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</si>
  <si>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</si>
  <si>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</si>
  <si>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</si>
  <si>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</si>
  <si>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</si>
  <si>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</si>
  <si>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</si>
  <si>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</si>
  <si>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</si>
  <si>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</si>
  <si>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</si>
  <si>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</si>
  <si>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</si>
  <si>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</si>
  <si>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</si>
  <si>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</si>
  <si>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</si>
  <si>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</si>
  <si>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</si>
  <si>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</si>
  <si>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</si>
  <si>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</si>
  <si>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</si>
  <si>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</si>
  <si>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</si>
  <si>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</si>
  <si>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</si>
  <si>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</si>
  <si>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</si>
  <si>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</si>
  <si>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</si>
  <si>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</si>
  <si>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</si>
  <si>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</si>
  <si>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</si>
  <si>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</si>
  <si>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</si>
  <si>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</si>
  <si>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</si>
  <si>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</si>
  <si>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</si>
  <si>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</si>
  <si>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</si>
  <si>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</si>
  <si>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</si>
  <si>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</si>
  <si>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</si>
  <si>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</si>
  <si>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</si>
  <si>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</si>
  <si>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</si>
  <si>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</si>
  <si>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</si>
  <si>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</si>
  <si>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</si>
  <si>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</si>
  <si>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</si>
  <si>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</si>
  <si>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</si>
  <si>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</si>
  <si>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</si>
  <si>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</si>
  <si>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</si>
  <si>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</si>
  <si>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</si>
  <si>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</si>
  <si>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</si>
  <si>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</si>
  <si>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</si>
  <si>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</si>
  <si>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</si>
  <si>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</si>
  <si>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</si>
  <si>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</si>
  <si>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</si>
  <si>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</si>
  <si>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</si>
  <si>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</si>
  <si>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</si>
  <si>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</si>
  <si>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</si>
  <si>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</si>
  <si>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</si>
  <si>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</si>
  <si>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</si>
  <si>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</si>
  <si>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</si>
  <si>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</si>
  <si>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</si>
  <si>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</si>
  <si>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</si>
  <si>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</si>
  <si>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</si>
  <si>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</si>
  <si>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</si>
  <si>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</si>
  <si>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</si>
  <si>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</si>
  <si>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</si>
  <si>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</si>
  <si>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</si>
  <si>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</si>
  <si>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</si>
  <si>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</si>
  <si>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</si>
  <si>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</si>
  <si>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</si>
  <si>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</si>
  <si>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</si>
  <si>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</si>
  <si>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</si>
  <si>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</si>
  <si>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</si>
  <si>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</si>
  <si>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</si>
  <si>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</si>
  <si>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</si>
  <si>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</si>
  <si>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</si>
  <si>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</si>
  <si>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</si>
  <si>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</si>
  <si>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</si>
  <si>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</si>
  <si>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</si>
  <si>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</si>
  <si>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</si>
  <si>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</si>
  <si>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</si>
  <si>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</si>
  <si>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</si>
  <si>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</si>
  <si>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</si>
  <si>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</si>
  <si>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</si>
  <si>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</si>
  <si>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</si>
  <si>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</si>
  <si>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</si>
  <si>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</si>
  <si>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</si>
  <si>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</si>
  <si>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</si>
  <si>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</si>
  <si>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</si>
  <si>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</si>
  <si>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</si>
  <si>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</si>
  <si>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</si>
  <si>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</si>
  <si>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</si>
  <si>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</si>
  <si>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</si>
  <si>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</si>
  <si>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</si>
  <si>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</si>
  <si>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</si>
  <si>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</si>
  <si>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</si>
  <si>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</si>
  <si>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</si>
  <si>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</si>
  <si>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</si>
  <si>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</si>
  <si>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</si>
  <si>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</si>
  <si>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</si>
  <si>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</si>
  <si>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</si>
  <si>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</si>
  <si>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</si>
  <si>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</si>
  <si>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</si>
  <si>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</si>
  <si>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</si>
  <si>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</si>
  <si>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</si>
  <si>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</si>
  <si>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</si>
  <si>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</si>
  <si>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</si>
  <si>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</si>
  <si>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</si>
  <si>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</si>
  <si>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</si>
  <si>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</si>
  <si>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</si>
  <si>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</si>
  <si>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</si>
  <si>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</si>
  <si>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</si>
  <si>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</si>
  <si>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</si>
  <si>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</si>
  <si>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</si>
  <si>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</si>
  <si>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</si>
  <si>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</si>
  <si>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</si>
  <si>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</si>
  <si>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</si>
  <si>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</si>
  <si>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</si>
  <si>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</si>
  <si>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</si>
  <si>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</si>
  <si>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</si>
  <si>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</si>
  <si>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</si>
  <si>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</si>
  <si>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</si>
  <si>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</si>
  <si>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</si>
  <si>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</si>
  <si>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</si>
  <si>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</si>
  <si>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</si>
  <si>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</si>
  <si>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</si>
  <si>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</si>
  <si>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</si>
  <si>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</si>
  <si>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</si>
  <si>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</si>
  <si>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</si>
  <si>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</si>
  <si>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</si>
  <si>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</si>
  <si>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</si>
  <si>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</si>
  <si>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</si>
  <si>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</si>
  <si>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</si>
  <si>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</si>
  <si>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</si>
  <si>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</si>
  <si>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</si>
  <si>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</si>
  <si>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</si>
  <si>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</si>
  <si>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</si>
  <si>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</si>
  <si>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</si>
  <si>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</si>
  <si>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</si>
  <si>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</si>
  <si>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</si>
  <si>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</si>
  <si>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</si>
  <si>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</si>
  <si>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</si>
  <si>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</si>
  <si>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</si>
  <si>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</si>
  <si>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</si>
  <si>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</si>
  <si>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</si>
  <si>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</si>
  <si>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</si>
  <si>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</si>
  <si>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</si>
  <si>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</si>
  <si>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</si>
  <si>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</si>
  <si>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</si>
  <si>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</si>
  <si>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</si>
  <si>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</si>
  <si>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</si>
  <si>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</si>
  <si>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</si>
  <si>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</si>
  <si>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</si>
  <si>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</si>
  <si>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</si>
  <si>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</si>
  <si>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</si>
  <si>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</si>
  <si>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</si>
  <si>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</si>
  <si>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</si>
  <si>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</si>
  <si>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</si>
  <si>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</si>
  <si>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</si>
  <si>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</si>
  <si>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</si>
  <si>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</si>
  <si>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</si>
  <si>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</si>
  <si>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</si>
  <si>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</si>
  <si>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</si>
  <si>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</si>
  <si>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</si>
  <si>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</si>
  <si>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</si>
  <si>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</si>
  <si>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</si>
  <si>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</si>
  <si>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</si>
  <si>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</si>
  <si>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</si>
  <si>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</si>
  <si>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</si>
  <si>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</si>
  <si>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</si>
  <si>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</si>
  <si>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</si>
  <si>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</si>
  <si>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</si>
  <si>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</si>
  <si>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</si>
  <si>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</si>
  <si>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</si>
  <si>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</si>
  <si>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</si>
  <si>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</si>
  <si>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</si>
  <si>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</si>
  <si>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</si>
  <si>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</si>
  <si>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</si>
  <si>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</si>
  <si>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</si>
  <si>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</si>
  <si>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</si>
  <si>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</si>
  <si>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</si>
  <si>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</si>
  <si>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</si>
  <si>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</si>
  <si>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</si>
  <si>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</si>
  <si>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</si>
  <si>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</si>
  <si>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</si>
  <si>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</si>
  <si>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</si>
  <si>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</si>
  <si>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</si>
  <si>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</si>
  <si>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</si>
  <si>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</si>
  <si>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</si>
  <si>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</si>
  <si>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</si>
  <si>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</si>
  <si>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</si>
  <si>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</si>
  <si>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</si>
  <si>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</si>
  <si>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</si>
  <si>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</si>
  <si>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</si>
  <si>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</si>
  <si>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</si>
  <si>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</si>
  <si>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</si>
  <si>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</si>
  <si>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</si>
  <si>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</si>
  <si>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</si>
  <si>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</si>
  <si>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</si>
  <si>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</si>
  <si>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</si>
  <si>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</si>
  <si>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</si>
  <si>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</si>
  <si>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</si>
  <si>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</si>
  <si>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</si>
  <si>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</si>
  <si>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</si>
  <si>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</si>
  <si>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</si>
  <si>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</si>
  <si>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</si>
  <si>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</si>
  <si>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</si>
  <si>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</si>
  <si>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</si>
  <si>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</si>
  <si>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</si>
  <si>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</si>
  <si>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</si>
  <si>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</si>
  <si>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</si>
  <si>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</si>
  <si>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</si>
  <si>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</si>
  <si>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</si>
  <si>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</si>
  <si>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</si>
  <si>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</si>
  <si>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</si>
  <si>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</si>
  <si>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</si>
  <si>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</si>
  <si>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</si>
  <si>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</si>
  <si>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</si>
  <si>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</si>
  <si>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</si>
  <si>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</si>
  <si>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</si>
  <si>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</si>
  <si>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</si>
  <si>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</si>
  <si>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</si>
  <si>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</si>
  <si>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</si>
  <si>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</si>
  <si>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</si>
  <si>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</si>
  <si>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</si>
  <si>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</si>
  <si>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</si>
  <si>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</si>
  <si>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</si>
  <si>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</si>
  <si>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</si>
  <si>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</si>
  <si>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</si>
  <si>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</si>
  <si>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</si>
  <si>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</si>
  <si>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</si>
  <si>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</si>
  <si>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</si>
  <si>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</si>
  <si>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</si>
  <si>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</si>
  <si>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</si>
  <si>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</si>
  <si>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</si>
  <si>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</si>
  <si>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</si>
  <si>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</si>
  <si>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</si>
  <si>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</si>
  <si>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</si>
  <si>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</si>
  <si>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</si>
  <si>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</si>
  <si>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</si>
  <si>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</si>
  <si>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</si>
  <si>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</si>
  <si>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</si>
  <si>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</si>
  <si>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</si>
  <si>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</si>
  <si>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</si>
  <si>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</si>
  <si>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</si>
  <si>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</si>
  <si>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</si>
  <si>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</si>
  <si>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</si>
  <si>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</si>
  <si>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</si>
  <si>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</si>
  <si>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</si>
  <si>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</si>
  <si>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</si>
  <si>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</si>
  <si>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</si>
  <si>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</si>
  <si>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</si>
  <si>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</si>
  <si>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</si>
  <si>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</si>
  <si>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</si>
  <si>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</si>
  <si>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</si>
  <si>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</si>
  <si>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</si>
  <si>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</si>
  <si>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</si>
  <si>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</si>
  <si>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</si>
  <si>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</si>
  <si>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</si>
  <si>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</si>
  <si>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</si>
  <si>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</si>
  <si>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</si>
  <si>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</si>
  <si>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</si>
  <si>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</si>
  <si>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</si>
  <si>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</si>
  <si>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</si>
  <si>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</si>
  <si>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</si>
  <si>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</si>
  <si>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</si>
  <si>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</si>
  <si>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</si>
  <si>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</si>
  <si>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</si>
  <si>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</si>
  <si>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</si>
  <si>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</si>
  <si>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</si>
  <si>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</si>
  <si>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</si>
  <si>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</si>
  <si>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</si>
  <si>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</si>
  <si>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</si>
  <si>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</si>
  <si>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</si>
  <si>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</si>
  <si>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</si>
  <si>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</si>
  <si>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</si>
  <si>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</si>
  <si>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</si>
  <si>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</si>
  <si>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</si>
  <si>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</si>
  <si>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</si>
  <si>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</si>
  <si>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</si>
  <si>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</si>
  <si>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</si>
  <si>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</si>
  <si>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</si>
  <si>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</si>
  <si>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</si>
  <si>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</si>
  <si>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</si>
  <si>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</si>
  <si>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</si>
  <si>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</si>
  <si>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</si>
  <si>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</si>
  <si>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</si>
  <si>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</si>
  <si>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</si>
  <si>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</si>
  <si>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</si>
  <si>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</si>
  <si>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</si>
  <si>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</si>
  <si>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</si>
  <si>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</si>
  <si>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</si>
  <si>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</si>
  <si>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</si>
  <si>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</si>
  <si>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</si>
  <si>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</si>
  <si>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</si>
  <si>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</si>
  <si>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</si>
  <si>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</si>
  <si>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</si>
  <si>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</si>
  <si>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</si>
  <si>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</si>
  <si>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</si>
  <si>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</si>
  <si>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</si>
  <si>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</si>
  <si>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</si>
  <si>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</si>
  <si>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</si>
  <si>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</si>
  <si>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</si>
  <si>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</si>
  <si>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</si>
  <si>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</si>
  <si>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</si>
  <si>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</si>
  <si>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</si>
  <si>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</si>
  <si>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</si>
  <si>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</si>
  <si>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</si>
  <si>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</si>
  <si>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</si>
  <si>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</si>
  <si>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</si>
  <si>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</si>
  <si>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</si>
  <si>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</si>
  <si>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</si>
  <si>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</si>
  <si>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</si>
  <si>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</si>
  <si>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</si>
  <si>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</si>
  <si>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</si>
  <si>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</si>
  <si>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</si>
  <si>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</si>
  <si>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</si>
  <si>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</si>
  <si>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</si>
  <si>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</si>
  <si>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</si>
  <si>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</si>
  <si>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</si>
  <si>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</si>
  <si>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</si>
  <si>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</si>
  <si>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</si>
  <si>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</si>
  <si>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</si>
  <si>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</si>
  <si>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</si>
  <si>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</si>
  <si>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</si>
  <si>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</si>
  <si>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</si>
  <si>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</si>
  <si>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</si>
  <si>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</si>
  <si>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</si>
  <si>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</si>
  <si>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</si>
  <si>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</si>
  <si>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</si>
  <si>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</si>
  <si>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</si>
  <si>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</si>
  <si>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</si>
  <si>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</si>
  <si>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</si>
  <si>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</si>
  <si>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</si>
  <si>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</si>
  <si>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</si>
  <si>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</si>
  <si>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</si>
  <si>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</si>
  <si>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</si>
  <si>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</si>
  <si>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</si>
  <si>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</si>
  <si>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</si>
  <si>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</si>
  <si>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</si>
  <si>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</si>
  <si>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</si>
  <si>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</si>
  <si>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</si>
  <si>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</si>
  <si>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</si>
  <si>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</si>
  <si>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</si>
  <si>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</si>
  <si>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</si>
  <si>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</si>
  <si>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</si>
  <si>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</si>
  <si>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</si>
  <si>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</si>
  <si>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</si>
  <si>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</si>
  <si>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</si>
  <si>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</si>
  <si>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</si>
  <si>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</si>
  <si>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</si>
  <si>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</si>
  <si>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</si>
  <si>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</si>
  <si>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</si>
  <si>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</si>
  <si>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</si>
  <si>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</si>
  <si>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</si>
  <si>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</si>
  <si>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</si>
  <si>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</si>
  <si>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</si>
  <si>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</si>
  <si>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</si>
  <si>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</si>
  <si>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</si>
  <si>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</si>
  <si>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</si>
  <si>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</si>
  <si>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</si>
  <si>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</si>
  <si>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</si>
  <si>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</si>
  <si>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</si>
  <si>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</si>
  <si>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</si>
  <si>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</si>
  <si>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</si>
  <si>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</si>
  <si>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</si>
  <si>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</si>
  <si>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</si>
  <si>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</si>
  <si>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</si>
  <si>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</si>
  <si>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</si>
  <si>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</si>
  <si>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</si>
  <si>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</si>
  <si>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</si>
  <si>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</si>
  <si>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</si>
  <si>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</si>
  <si>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</si>
  <si>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</si>
  <si>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</si>
  <si>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</si>
  <si>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</si>
  <si>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</si>
  <si>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</si>
  <si>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</si>
  <si>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</si>
  <si>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</si>
  <si>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</si>
  <si>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</si>
  <si>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</si>
  <si>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</si>
  <si>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</si>
  <si>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</si>
  <si>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</si>
  <si>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</si>
  <si>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</si>
  <si>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</si>
  <si>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</si>
  <si>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</si>
  <si>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</si>
  <si>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</si>
  <si>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</si>
  <si>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</si>
  <si>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</si>
  <si>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</si>
  <si>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</si>
  <si>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</si>
  <si>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</si>
  <si>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</si>
  <si>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</si>
  <si>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</si>
  <si>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</si>
  <si>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</si>
  <si>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</si>
  <si>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</si>
  <si>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</si>
  <si>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</si>
  <si>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</si>
  <si>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</si>
  <si>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</si>
  <si>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</si>
  <si>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</si>
  <si>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</si>
  <si>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</si>
  <si>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</si>
  <si>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</si>
  <si>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</si>
  <si>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</si>
  <si>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</si>
  <si>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</si>
  <si>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</si>
  <si>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</si>
  <si>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</si>
  <si>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</si>
  <si>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</si>
  <si>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</si>
  <si>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</si>
  <si>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</si>
  <si>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</si>
  <si>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</si>
  <si>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</si>
  <si>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</si>
  <si>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</si>
  <si>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</si>
  <si>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</si>
  <si>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</si>
  <si>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</si>
  <si>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</si>
  <si>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</si>
  <si>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</si>
  <si>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</si>
  <si>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</si>
  <si>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</si>
  <si>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</si>
  <si>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</si>
  <si>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</si>
  <si>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</si>
  <si>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</si>
  <si>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</si>
  <si>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</si>
  <si>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</si>
  <si>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</si>
  <si>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</si>
  <si>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</si>
  <si>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</si>
  <si>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</si>
  <si>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</si>
  <si>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</si>
  <si>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</si>
  <si>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</si>
  <si>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</si>
  <si>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</si>
  <si>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</si>
  <si>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</si>
  <si>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</si>
  <si>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</si>
  <si>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</si>
  <si>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</si>
  <si>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</si>
  <si>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</si>
  <si>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</si>
  <si>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</si>
  <si>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</si>
  <si>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</si>
  <si>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</si>
  <si>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</si>
  <si>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</si>
  <si>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</si>
  <si>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</si>
  <si>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</si>
  <si>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</si>
  <si>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</si>
  <si>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</si>
  <si>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</si>
  <si>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</si>
  <si>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</si>
  <si>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</si>
  <si>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</si>
  <si>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</si>
  <si>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</si>
  <si>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</si>
  <si>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</si>
  <si>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</si>
  <si>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</si>
  <si>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</si>
  <si>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</si>
  <si>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</si>
  <si>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</si>
  <si>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</si>
  <si>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</si>
  <si>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</si>
  <si>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</si>
  <si>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</si>
  <si>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</si>
  <si>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</si>
  <si>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</si>
  <si>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</si>
  <si>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</si>
  <si>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</si>
  <si>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</si>
  <si>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</si>
  <si>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</si>
  <si>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</si>
  <si>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</si>
  <si>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</si>
  <si>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</si>
  <si>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</si>
  <si>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</si>
  <si>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</si>
  <si>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</si>
  <si>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</si>
  <si>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</si>
  <si>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</si>
  <si>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</si>
  <si>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</si>
  <si>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</si>
  <si>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</si>
  <si>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</si>
  <si>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</si>
  <si>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</si>
  <si>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</si>
  <si>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</si>
  <si>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</si>
  <si>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</si>
  <si>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</si>
  <si>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</si>
  <si>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</si>
  <si>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</si>
  <si>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</si>
  <si>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</si>
  <si>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</si>
  <si>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</si>
  <si>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</si>
  <si>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</si>
  <si>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</si>
  <si>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</si>
  <si>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</si>
  <si>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</si>
  <si>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</si>
  <si>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</si>
  <si>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</si>
  <si>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</si>
  <si>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</si>
  <si>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</si>
  <si>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</si>
  <si>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</si>
  <si>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</si>
  <si>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</si>
  <si>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</si>
  <si>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</si>
  <si>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</si>
  <si>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</si>
  <si>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</si>
  <si>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</si>
  <si>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</si>
  <si>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</si>
  <si>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</si>
  <si>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</si>
  <si>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</si>
  <si>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</si>
  <si>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</si>
  <si>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</si>
  <si>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</si>
  <si>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</si>
  <si>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</si>
  <si>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</si>
  <si>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</si>
  <si>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</si>
  <si>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</si>
  <si>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</si>
  <si>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</si>
  <si>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</si>
  <si>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</si>
  <si>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</si>
  <si>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</si>
  <si>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</si>
  <si>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</si>
  <si>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</si>
  <si>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</si>
  <si>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</si>
  <si>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</si>
  <si>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</si>
  <si>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</si>
  <si>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</si>
  <si>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</si>
  <si>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</si>
  <si>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</si>
  <si>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</si>
  <si>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</si>
  <si>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</si>
  <si>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</si>
  <si>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</si>
  <si>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</si>
  <si>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</si>
  <si>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</si>
  <si>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</si>
  <si>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</si>
  <si>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</si>
  <si>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</si>
  <si>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</si>
  <si>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</si>
  <si>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</si>
  <si>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</si>
  <si>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</si>
  <si>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</si>
  <si>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</si>
  <si>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</si>
  <si>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</si>
  <si>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</si>
  <si>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</si>
  <si>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</si>
  <si>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</si>
  <si>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</si>
  <si>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</si>
  <si>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</si>
  <si>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</si>
  <si>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</si>
  <si>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</si>
  <si>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</si>
  <si>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</si>
  <si>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</si>
  <si>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</si>
  <si>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</si>
  <si>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</si>
  <si>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</si>
  <si>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</si>
  <si>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</si>
  <si>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</si>
  <si>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</si>
  <si>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</si>
  <si>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</si>
  <si>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</si>
  <si>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</si>
  <si>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</si>
  <si>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</si>
  <si>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</si>
  <si>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</si>
  <si>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</si>
  <si>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</si>
  <si>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</si>
  <si>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</si>
  <si>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</si>
  <si>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</si>
  <si>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</si>
  <si>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</si>
  <si>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</si>
  <si>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</si>
  <si>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</si>
  <si>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</si>
  <si>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</si>
  <si>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</si>
  <si>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</si>
  <si>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</si>
  <si>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</si>
  <si>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</si>
  <si>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</si>
  <si>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</si>
  <si>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</si>
  <si>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</si>
  <si>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</si>
  <si>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</si>
  <si>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</si>
  <si>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</si>
  <si>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</si>
  <si>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</si>
  <si>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</si>
  <si>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</si>
  <si>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</si>
  <si>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</si>
  <si>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</si>
  <si>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</si>
  <si>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</si>
  <si>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</si>
  <si>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</si>
  <si>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</si>
  <si>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</si>
  <si>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</si>
  <si>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</si>
  <si>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</si>
  <si>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</si>
  <si>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</si>
  <si>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</si>
  <si>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</si>
  <si>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</si>
  <si>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</si>
  <si>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</si>
  <si>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</si>
  <si>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</si>
  <si>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</si>
  <si>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</si>
  <si>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</si>
  <si>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</si>
  <si>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</si>
  <si>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</si>
  <si>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</si>
  <si>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</si>
  <si>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</si>
  <si>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</si>
  <si>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</si>
  <si>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</si>
  <si>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</si>
  <si>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</si>
  <si>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</si>
  <si>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</si>
  <si>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</si>
  <si>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</si>
  <si>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</si>
  <si>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</si>
  <si>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</si>
  <si>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</si>
  <si>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</si>
  <si>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</si>
  <si>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</si>
  <si>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</si>
  <si>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</si>
  <si>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</si>
  <si>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</si>
  <si>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</si>
  <si>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</si>
  <si>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</si>
  <si>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</si>
  <si>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</si>
  <si>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</si>
  <si>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</si>
  <si>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</si>
  <si>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</si>
  <si>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</si>
  <si>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</si>
  <si>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</si>
  <si>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</si>
  <si>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</si>
  <si>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</si>
  <si>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</si>
  <si>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</si>
  <si>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</si>
  <si>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</si>
  <si>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</si>
  <si>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</si>
  <si>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</si>
  <si>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</si>
  <si>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</si>
  <si>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</si>
  <si>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</si>
  <si>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</si>
  <si>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</si>
  <si>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</si>
  <si>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</si>
  <si>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</si>
  <si>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</si>
  <si>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</si>
  <si>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</si>
  <si>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</si>
  <si>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</si>
  <si>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</si>
  <si>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</si>
  <si>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</si>
  <si>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</si>
  <si>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</si>
  <si>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</si>
  <si>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</si>
  <si>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</si>
  <si>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</si>
  <si>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</si>
  <si>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</si>
  <si>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</si>
  <si>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</si>
  <si>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</si>
  <si>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</si>
  <si>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</si>
  <si>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</si>
  <si>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</si>
  <si>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</si>
  <si>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</si>
  <si>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</si>
  <si>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</si>
  <si>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</si>
  <si>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</si>
  <si>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</si>
  <si>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</si>
  <si>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</si>
  <si>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</si>
  <si>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</si>
  <si>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</si>
  <si>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</si>
  <si>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</si>
  <si>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</si>
  <si>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</si>
  <si>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</si>
  <si>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</si>
  <si>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</si>
  <si>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</si>
  <si>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</si>
  <si>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</si>
  <si>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</si>
  <si>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</si>
  <si>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</si>
  <si>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</si>
  <si>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</si>
  <si>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</si>
  <si>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</si>
  <si>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</si>
  <si>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</si>
  <si>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</si>
  <si>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</si>
  <si>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</si>
  <si>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</si>
  <si>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</si>
  <si>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</si>
  <si>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</si>
  <si>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</si>
  <si>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</si>
  <si>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</si>
  <si>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</si>
  <si>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</si>
  <si>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</si>
  <si>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</si>
  <si>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</si>
  <si>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</si>
  <si>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</si>
  <si>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</si>
  <si>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</si>
  <si>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</si>
  <si>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</si>
  <si>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</si>
  <si>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</si>
  <si>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</si>
  <si>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</si>
  <si>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</si>
  <si>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</si>
  <si>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</si>
  <si>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</si>
  <si>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</si>
  <si>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</si>
  <si>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</si>
  <si>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</si>
  <si>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</si>
  <si>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</si>
  <si>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</si>
  <si>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</si>
  <si>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</si>
  <si>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</si>
  <si>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</si>
  <si>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</si>
  <si>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</si>
  <si>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</si>
  <si>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</si>
  <si>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</si>
  <si>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</si>
  <si>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</si>
  <si>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</si>
  <si>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</si>
  <si>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</si>
  <si>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</si>
  <si>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</si>
  <si>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</si>
  <si>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</si>
  <si>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</si>
  <si>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</si>
  <si>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</si>
  <si>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</si>
  <si>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</si>
  <si>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</si>
  <si>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</si>
  <si>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</si>
  <si>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</si>
  <si>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</si>
  <si>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</si>
  <si>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</si>
  <si>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</si>
  <si>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</si>
  <si>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</si>
  <si>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</si>
  <si>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</si>
  <si>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</si>
  <si>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</si>
  <si>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</si>
  <si>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</si>
  <si>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</si>
  <si>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</si>
  <si>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</si>
  <si>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</si>
  <si>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</si>
  <si>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</si>
  <si>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</si>
  <si>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</si>
  <si>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</si>
  <si>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</si>
  <si>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</si>
  <si>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</si>
  <si>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</si>
  <si>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</si>
  <si>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</si>
  <si>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</si>
  <si>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</si>
  <si>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</si>
  <si>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</si>
  <si>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</si>
  <si>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</si>
  <si>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</si>
  <si>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</si>
  <si>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</si>
  <si>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</si>
  <si>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</si>
  <si>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</si>
  <si>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</si>
  <si>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</si>
  <si>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</si>
  <si>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</si>
  <si>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</si>
  <si>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</si>
  <si>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</si>
  <si>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</si>
  <si>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</si>
  <si>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</si>
  <si>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</si>
  <si>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</si>
  <si>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</si>
  <si>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</si>
  <si>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</si>
  <si>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</si>
  <si>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</si>
  <si>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</si>
  <si>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</si>
  <si>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</si>
  <si>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</si>
  <si>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</si>
  <si>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</si>
  <si>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</si>
  <si>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</si>
  <si>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</si>
  <si>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</si>
  <si>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</si>
  <si>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</si>
  <si>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</si>
  <si>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</si>
  <si>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</si>
  <si>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</si>
  <si>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</si>
  <si>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</si>
  <si>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</si>
  <si>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</si>
  <si>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</si>
  <si>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</si>
  <si>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</si>
  <si>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</si>
  <si>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</si>
  <si>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</si>
  <si>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</si>
  <si>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</si>
  <si>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</si>
  <si>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</si>
  <si>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</si>
  <si>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</si>
  <si>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</si>
  <si>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</si>
  <si>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</si>
  <si>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</si>
  <si>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</si>
  <si>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</si>
  <si>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</si>
  <si>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</si>
  <si>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</si>
  <si>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</si>
  <si>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</si>
  <si>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</si>
  <si>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</si>
  <si>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</si>
  <si>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</si>
  <si>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</si>
  <si>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</si>
  <si>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</si>
  <si>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</si>
  <si>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</si>
  <si>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</si>
  <si>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</si>
  <si>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</si>
  <si>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</si>
  <si>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</si>
  <si>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</si>
  <si>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</si>
  <si>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</si>
  <si>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</si>
  <si>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</si>
  <si>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</si>
  <si>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</si>
  <si>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</si>
  <si>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</si>
  <si>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</si>
  <si>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</si>
  <si>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</si>
  <si>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</si>
  <si>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</si>
  <si>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</si>
  <si>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</si>
  <si>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</si>
  <si>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</si>
  <si>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</si>
  <si>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</si>
  <si>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</si>
  <si>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</si>
  <si>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</si>
  <si>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</si>
  <si>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</si>
  <si>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</si>
  <si>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</si>
  <si>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</si>
  <si>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</si>
  <si>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</si>
  <si>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</si>
  <si>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</si>
  <si>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</si>
  <si>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</si>
  <si>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</si>
  <si>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</si>
  <si>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</si>
  <si>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</si>
  <si>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</si>
  <si>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</si>
  <si>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</si>
  <si>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</si>
  <si>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</si>
  <si>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</si>
  <si>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</si>
  <si>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</si>
  <si>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</si>
  <si>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</si>
  <si>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</si>
  <si>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</si>
  <si>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</si>
  <si>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</si>
  <si>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</si>
  <si>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</si>
  <si>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</si>
  <si>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</si>
  <si>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</si>
  <si>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</si>
  <si>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</si>
  <si>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</si>
  <si>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</si>
  <si>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</si>
  <si>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</si>
  <si>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</si>
  <si>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</si>
  <si>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</si>
  <si>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</si>
  <si>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</si>
  <si>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</si>
  <si>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</si>
  <si>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</si>
  <si>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</si>
  <si>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</si>
  <si>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</si>
  <si>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</si>
  <si>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</si>
  <si>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</si>
  <si>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</si>
  <si>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</si>
  <si>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</si>
  <si>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</si>
  <si>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</si>
  <si>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</si>
  <si>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</si>
  <si>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</si>
  <si>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</si>
  <si>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</si>
  <si>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</si>
  <si>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</si>
  <si>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</si>
  <si>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</si>
  <si>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</si>
  <si>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</si>
  <si>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</si>
  <si>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</si>
  <si>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</si>
  <si>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</si>
  <si>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</si>
  <si>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</si>
  <si>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</si>
  <si>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</si>
  <si>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</si>
  <si>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</si>
  <si>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</si>
  <si>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</si>
  <si>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</si>
  <si>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</si>
  <si>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</si>
  <si>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</si>
  <si>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</si>
  <si>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</si>
  <si>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</si>
  <si>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</si>
  <si>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</si>
  <si>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</si>
  <si>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</si>
  <si>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</si>
  <si>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</si>
  <si>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</si>
  <si>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</si>
  <si>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</si>
  <si>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</si>
  <si>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</si>
  <si>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</si>
  <si>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</si>
  <si>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</si>
  <si>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</si>
  <si>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</si>
  <si>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</si>
  <si>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</si>
  <si>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</si>
  <si>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</si>
  <si>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</si>
  <si>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</si>
  <si>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</si>
  <si>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</si>
  <si>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</si>
  <si>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</si>
  <si>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</si>
  <si>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</si>
  <si>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</si>
  <si>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</si>
  <si>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</si>
  <si>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</si>
  <si>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</si>
  <si>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</si>
  <si>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</si>
  <si>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</si>
  <si>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</si>
  <si>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</si>
  <si>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</si>
  <si>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</si>
  <si>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</si>
  <si>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</si>
  <si>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</si>
  <si>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</si>
  <si>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</si>
  <si>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</si>
  <si>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</si>
  <si>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</si>
  <si>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</si>
  <si>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</si>
  <si>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</si>
  <si>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</si>
  <si>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</si>
  <si>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</si>
  <si>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</si>
  <si>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</si>
  <si>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</si>
  <si>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</si>
  <si>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</si>
  <si>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</si>
  <si>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</si>
  <si>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</si>
  <si>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</si>
  <si>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</si>
  <si>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</si>
  <si>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</si>
  <si>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</si>
  <si>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</si>
  <si>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</si>
  <si>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</si>
  <si>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</si>
  <si>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</si>
  <si>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</si>
  <si>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</si>
  <si>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</si>
  <si>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</si>
  <si>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</si>
  <si>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</si>
  <si>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</si>
  <si>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</si>
  <si>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</si>
  <si>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</si>
  <si>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</si>
  <si>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</si>
  <si>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</si>
  <si>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</si>
  <si>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</si>
  <si>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</si>
  <si>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</si>
  <si>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</si>
  <si>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</si>
  <si>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</si>
  <si>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</si>
  <si>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</si>
  <si>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</si>
  <si>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</si>
  <si>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</si>
  <si>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</si>
  <si>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</si>
  <si>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</si>
  <si>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</si>
  <si>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</si>
  <si>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</si>
  <si>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</si>
  <si>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</si>
  <si>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</si>
  <si>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</si>
  <si>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</si>
  <si>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</si>
  <si>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</si>
  <si>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</si>
  <si>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</si>
  <si>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</si>
  <si>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</si>
  <si>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</si>
  <si>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</si>
  <si>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</si>
  <si>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</si>
  <si>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</si>
  <si>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</si>
  <si>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</si>
  <si>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</si>
  <si>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</si>
  <si>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</si>
  <si>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</si>
  <si>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</si>
  <si>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</si>
  <si>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</si>
  <si>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</si>
  <si>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</si>
  <si>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</si>
  <si>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</si>
  <si>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</si>
  <si>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</si>
  <si>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</si>
  <si>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</si>
  <si>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</si>
  <si>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</si>
  <si>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</si>
  <si>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</si>
  <si>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</si>
  <si>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</si>
  <si>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</si>
  <si>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</si>
  <si>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</si>
  <si>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</si>
  <si>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</si>
  <si>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</si>
  <si>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</si>
  <si>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</si>
  <si>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</si>
  <si>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</si>
  <si>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</si>
  <si>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</si>
  <si>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</si>
  <si>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</si>
  <si>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</si>
  <si>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</si>
  <si>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</si>
  <si>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</si>
  <si>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</si>
  <si>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</si>
  <si>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</si>
  <si>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</si>
  <si>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</si>
  <si>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</si>
  <si>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</si>
  <si>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</si>
  <si>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</si>
  <si>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</si>
  <si>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</si>
  <si>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</si>
  <si>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</si>
  <si>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</si>
  <si>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</si>
  <si>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</si>
  <si>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</si>
  <si>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</si>
  <si>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</si>
  <si>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</si>
  <si>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</si>
  <si>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</si>
  <si>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</si>
  <si>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</si>
  <si>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</si>
  <si>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</si>
  <si>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</si>
  <si>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</si>
  <si>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</si>
  <si>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</si>
  <si>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</si>
  <si>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</si>
  <si>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</si>
  <si>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</si>
  <si>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</si>
  <si>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</si>
  <si>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</si>
  <si>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</si>
  <si>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</si>
  <si>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</si>
  <si>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</si>
  <si>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</si>
  <si>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</si>
  <si>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</si>
  <si>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</si>
  <si>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</si>
  <si>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</si>
  <si>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</si>
  <si>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</si>
  <si>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</si>
  <si>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</si>
  <si>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</si>
  <si>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</si>
  <si>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</si>
  <si>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</si>
  <si>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</si>
  <si>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</si>
  <si>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</si>
  <si>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</si>
  <si>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</si>
  <si>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</si>
  <si>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</si>
  <si>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</si>
  <si>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</si>
  <si>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</si>
  <si>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</si>
  <si>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</si>
  <si>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</si>
  <si>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</si>
  <si>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</si>
  <si>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</si>
  <si>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</si>
  <si>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</si>
  <si>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</si>
  <si>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</si>
  <si>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</si>
  <si>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</si>
  <si>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</si>
  <si>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</si>
  <si>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</si>
  <si>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</si>
  <si>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</si>
  <si>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</si>
  <si>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</si>
  <si>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</si>
  <si>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</si>
  <si>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</si>
  <si>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</si>
  <si>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</si>
  <si>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</si>
  <si>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</si>
  <si>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</si>
  <si>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</si>
  <si>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</si>
  <si>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</si>
  <si>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</si>
  <si>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</si>
  <si>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</si>
  <si>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</si>
  <si>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</si>
  <si>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</si>
  <si>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</si>
  <si>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</si>
  <si>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</si>
  <si>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</si>
  <si>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</si>
  <si>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</si>
  <si>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</si>
  <si>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</si>
  <si>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</si>
  <si>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</si>
  <si>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</si>
  <si>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</si>
  <si>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</si>
  <si>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</si>
  <si>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</si>
  <si>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</si>
  <si>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</si>
  <si>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</si>
  <si>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</si>
  <si>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</si>
  <si>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</si>
  <si>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</si>
  <si>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</si>
  <si>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</si>
  <si>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</si>
  <si>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</si>
  <si>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</si>
  <si>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</si>
  <si>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</si>
  <si>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</si>
  <si>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</si>
  <si>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</si>
  <si>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</si>
  <si>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</si>
  <si>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</si>
  <si>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</si>
  <si>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</si>
  <si>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</si>
  <si>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</si>
  <si>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</si>
  <si>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</si>
  <si>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</si>
  <si>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</si>
  <si>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</si>
  <si>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</si>
  <si>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</si>
  <si>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</si>
  <si>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</si>
  <si>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</si>
  <si>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</si>
  <si>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</si>
  <si>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</si>
  <si>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</si>
  <si>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</si>
  <si>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</si>
  <si>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</si>
  <si>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</si>
  <si>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</si>
  <si>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</si>
  <si>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</si>
  <si>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</si>
  <si>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</si>
  <si>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</si>
  <si>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</si>
  <si>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</si>
  <si>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</si>
  <si>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</si>
  <si>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</si>
  <si>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</si>
  <si>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</si>
  <si>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</si>
  <si>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</si>
  <si>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</si>
  <si>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</si>
  <si>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</si>
  <si>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</si>
  <si>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</si>
  <si>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</si>
  <si>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</si>
  <si>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</si>
  <si>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</si>
  <si>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</si>
  <si>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</si>
  <si>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</si>
  <si>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</si>
  <si>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</si>
  <si>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</si>
  <si>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</si>
  <si>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</si>
  <si>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</si>
  <si>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</si>
  <si>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</si>
  <si>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</si>
  <si>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</si>
  <si>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</si>
  <si>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</si>
  <si>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</si>
  <si>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</si>
  <si>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</si>
  <si>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</si>
  <si>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</si>
  <si>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</si>
  <si>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</si>
  <si>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</si>
  <si>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</si>
  <si>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</si>
  <si>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</si>
  <si>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</si>
  <si>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</si>
  <si>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</si>
  <si>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</si>
  <si>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</si>
  <si>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</si>
  <si>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</si>
  <si>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</si>
  <si>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</si>
  <si>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</si>
  <si>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</si>
  <si>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</si>
  <si>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</si>
  <si>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</si>
  <si>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</si>
  <si>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</si>
  <si>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</si>
  <si>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</si>
  <si>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</si>
  <si>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</si>
  <si>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</si>
  <si>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</si>
  <si>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</si>
  <si>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</si>
  <si>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</si>
  <si>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</si>
  <si>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</si>
  <si>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</si>
  <si>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</si>
  <si>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</si>
  <si>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</si>
  <si>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</si>
  <si>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</si>
  <si>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</si>
  <si>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</si>
  <si>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</si>
  <si>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</si>
  <si>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</si>
  <si>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</si>
  <si>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</si>
  <si>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</si>
  <si>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</si>
  <si>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</si>
  <si>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</si>
  <si>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</si>
  <si>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</si>
  <si>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</si>
  <si>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</si>
  <si>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</si>
  <si>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</si>
  <si>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</si>
  <si>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</si>
  <si>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</si>
  <si>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</si>
  <si>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</si>
  <si>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</si>
  <si>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</si>
  <si>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</si>
  <si>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</si>
  <si>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</si>
  <si>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</si>
  <si>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</si>
  <si>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</si>
  <si>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</si>
  <si>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</si>
  <si>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</si>
  <si>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</si>
  <si>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</si>
  <si>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</si>
  <si>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</si>
  <si>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</si>
  <si>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</si>
  <si>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</si>
  <si>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</si>
  <si>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</si>
  <si>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</si>
  <si>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</si>
  <si>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</si>
  <si>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</si>
  <si>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</si>
  <si>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</si>
  <si>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</si>
  <si>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</si>
  <si>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</si>
  <si>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</si>
  <si>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</si>
  <si>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</si>
  <si>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</si>
  <si>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</si>
  <si>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</si>
  <si>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</si>
  <si>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</si>
  <si>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</si>
  <si>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</si>
  <si>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</si>
  <si>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</si>
  <si>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</si>
  <si>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</si>
  <si>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</si>
  <si>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</si>
  <si>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</si>
  <si>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</si>
  <si>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</si>
  <si>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</si>
  <si>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</si>
  <si>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</si>
  <si>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</si>
  <si>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</si>
  <si>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</si>
  <si>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</si>
  <si>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</si>
  <si>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</si>
  <si>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</si>
  <si>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</si>
  <si>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</si>
  <si>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</si>
  <si>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</si>
  <si>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</si>
  <si>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</si>
  <si>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</si>
  <si>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</si>
  <si>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</si>
  <si>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</si>
  <si>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</si>
  <si>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</si>
  <si>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</si>
  <si>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</si>
  <si>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</si>
  <si>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</si>
  <si>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</si>
  <si>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</si>
  <si>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</si>
  <si>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</si>
  <si>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</si>
  <si>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</si>
  <si>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</si>
  <si>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</si>
  <si>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</si>
  <si>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</si>
  <si>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</si>
  <si>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</si>
  <si>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</si>
  <si>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</si>
  <si>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</si>
  <si>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</si>
  <si>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</si>
  <si>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</si>
  <si>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</si>
  <si>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</si>
  <si>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</si>
  <si>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</si>
  <si>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</si>
  <si>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</si>
  <si>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</si>
  <si>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</si>
  <si>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</si>
  <si>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</si>
  <si>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</si>
  <si>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</si>
  <si>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</si>
  <si>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</si>
  <si>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</si>
  <si>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</si>
  <si>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</si>
  <si>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</si>
  <si>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</si>
  <si>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</si>
  <si>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</si>
  <si>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</si>
  <si>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</si>
  <si>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</si>
  <si>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</si>
  <si>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</si>
  <si>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</si>
  <si>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</si>
  <si>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</si>
  <si>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</si>
  <si>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</si>
  <si>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</si>
  <si>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</si>
  <si>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</si>
  <si>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</si>
  <si>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</si>
  <si>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</si>
  <si>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</si>
  <si>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</si>
  <si>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</si>
  <si>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</si>
  <si>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</si>
  <si>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</si>
  <si>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</si>
  <si>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</si>
  <si>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</si>
  <si>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</si>
  <si>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</si>
  <si>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</si>
  <si>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</si>
  <si>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</si>
  <si>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</si>
  <si>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</si>
  <si>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</si>
  <si>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</si>
  <si>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</si>
  <si>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</si>
  <si>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</si>
  <si>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</si>
  <si>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</si>
  <si>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</si>
  <si>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</si>
  <si>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</si>
  <si>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</si>
  <si>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</si>
  <si>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</si>
  <si>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</si>
  <si>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</si>
  <si>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</si>
  <si>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</si>
  <si>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</si>
  <si>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</si>
  <si>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</si>
  <si>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</si>
  <si>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</si>
  <si>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</si>
  <si>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</si>
  <si>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</si>
  <si>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</si>
  <si>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</si>
  <si>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</si>
  <si>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</si>
  <si>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</si>
  <si>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</si>
  <si>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</si>
  <si>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</si>
  <si>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</si>
  <si>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</si>
  <si>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</si>
  <si>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</si>
  <si>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</si>
  <si>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</si>
  <si>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</si>
  <si>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</si>
  <si>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</si>
  <si>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</si>
  <si>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</si>
  <si>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</si>
  <si>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</si>
  <si>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</si>
  <si>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</si>
  <si>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</si>
  <si>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</si>
  <si>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</si>
  <si>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</si>
  <si>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</si>
  <si>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</si>
  <si>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</si>
  <si>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</si>
  <si>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</si>
  <si>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</si>
  <si>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</si>
  <si>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</si>
  <si>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</si>
  <si>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</si>
  <si>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</si>
  <si>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</si>
  <si>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</si>
  <si>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</si>
  <si>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</si>
  <si>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</si>
  <si>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</si>
  <si>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</si>
  <si>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</si>
  <si>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</si>
  <si>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</si>
  <si>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</si>
  <si>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</si>
  <si>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</si>
  <si>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</si>
  <si>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</si>
  <si>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</si>
  <si>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</si>
  <si>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</si>
  <si>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</si>
  <si>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</si>
  <si>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</si>
  <si>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</si>
  <si>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</si>
  <si>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</si>
  <si>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</si>
  <si>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</si>
  <si>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</si>
  <si>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</si>
  <si>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</si>
  <si>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</si>
  <si>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</si>
  <si>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</si>
  <si>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</si>
  <si>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</si>
  <si>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</si>
  <si>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</si>
  <si>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</si>
  <si>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</si>
  <si>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</si>
  <si>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</si>
  <si>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</si>
  <si>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</si>
  <si>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</si>
  <si>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</si>
  <si>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</si>
  <si>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</si>
  <si>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</si>
  <si>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</si>
  <si>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</si>
  <si>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</si>
  <si>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</si>
  <si>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</si>
  <si>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</si>
  <si>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</si>
  <si>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</si>
  <si>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</si>
  <si>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</si>
  <si>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</si>
  <si>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</si>
  <si>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</si>
  <si>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</si>
  <si>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</si>
  <si>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</si>
  <si>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</si>
  <si>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</si>
  <si>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</si>
  <si>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</si>
  <si>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</si>
  <si>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</si>
  <si>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</si>
  <si>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</si>
  <si>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</si>
  <si>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</si>
  <si>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</si>
  <si>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</si>
  <si>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</si>
  <si>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</si>
  <si>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</si>
  <si>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</si>
  <si>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</si>
  <si>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</si>
  <si>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</si>
  <si>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</si>
  <si>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</si>
  <si>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</si>
  <si>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</si>
  <si>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</si>
  <si>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</si>
  <si>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</si>
  <si>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</si>
  <si>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</si>
  <si>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</si>
  <si>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</si>
  <si>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</si>
  <si>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</si>
  <si>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</si>
  <si>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</si>
  <si>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</si>
  <si>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</si>
  <si>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</si>
  <si>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</si>
  <si>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</si>
  <si>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</si>
  <si>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</si>
  <si>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</si>
  <si>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</si>
  <si>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</si>
  <si>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</si>
  <si>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</si>
  <si>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</si>
  <si>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</si>
  <si>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</si>
  <si>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</si>
  <si>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</si>
  <si>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</si>
  <si>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</si>
  <si>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</si>
  <si>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</si>
  <si>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</si>
  <si>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</si>
  <si>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</si>
  <si>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</si>
  <si>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</si>
  <si>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</si>
  <si>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</si>
  <si>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</si>
  <si>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</si>
  <si>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</si>
  <si>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</si>
  <si>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</si>
  <si>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</si>
  <si>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</si>
  <si>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</si>
  <si>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</si>
  <si>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</si>
  <si>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</si>
  <si>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</si>
  <si>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</si>
  <si>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</si>
  <si>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</si>
  <si>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</si>
  <si>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</si>
  <si>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</si>
  <si>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</si>
  <si>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</si>
  <si>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</si>
  <si>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</si>
  <si>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</si>
  <si>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</si>
  <si>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</si>
  <si>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</si>
  <si>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</si>
  <si>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</si>
  <si>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</si>
  <si>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</si>
  <si>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</si>
  <si>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</si>
  <si>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</si>
  <si>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</si>
  <si>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</si>
  <si>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</si>
  <si>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</si>
  <si>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</si>
  <si>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</si>
  <si>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</si>
  <si>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</si>
  <si>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</si>
  <si>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</si>
  <si>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</si>
  <si>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</si>
  <si>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</si>
  <si>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</si>
  <si>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</si>
  <si>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</si>
  <si>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</si>
  <si>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</si>
  <si>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</si>
  <si>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</si>
  <si>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</si>
  <si>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</si>
  <si>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</si>
  <si>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</si>
  <si>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</si>
  <si>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</si>
  <si>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</si>
  <si>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</si>
  <si>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</si>
  <si>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</si>
  <si>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</si>
  <si>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</si>
  <si>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</si>
  <si>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</si>
  <si>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</si>
  <si>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</si>
  <si>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</si>
  <si>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</si>
  <si>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</si>
  <si>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</si>
  <si>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</si>
  <si>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</si>
  <si>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</si>
  <si>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</si>
  <si>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</si>
  <si>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</si>
  <si>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</si>
  <si>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</si>
  <si>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</si>
  <si>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</si>
  <si>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</si>
  <si>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</si>
  <si>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</si>
  <si>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</si>
  <si>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</si>
  <si>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</si>
  <si>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</si>
  <si>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</si>
  <si>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</si>
  <si>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</si>
  <si>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</si>
  <si>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</si>
  <si>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</si>
  <si>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</si>
  <si>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</si>
  <si>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</si>
  <si>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</si>
  <si>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</si>
  <si>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</si>
  <si>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</si>
  <si>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</si>
  <si>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</si>
  <si>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</si>
  <si>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</si>
  <si>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</si>
  <si>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</si>
  <si>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</si>
  <si>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</si>
  <si>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</si>
  <si>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</si>
  <si>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</si>
  <si>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</si>
  <si>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</si>
  <si>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</si>
  <si>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</si>
  <si>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</si>
  <si>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</si>
  <si>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</si>
  <si>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</si>
  <si>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</si>
  <si>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</si>
  <si>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</si>
  <si>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</si>
  <si>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</si>
  <si>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</si>
  <si>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</si>
  <si>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</si>
  <si>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</si>
  <si>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</si>
  <si>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</si>
  <si>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</si>
  <si>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</si>
  <si>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</si>
  <si>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</si>
  <si>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</si>
  <si>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</si>
  <si>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</si>
  <si>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</si>
  <si>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</si>
  <si>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</si>
  <si>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</si>
  <si>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</si>
  <si>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</si>
  <si>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</si>
  <si>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</si>
  <si>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</si>
  <si>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</si>
  <si>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</si>
  <si>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</si>
  <si>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</si>
  <si>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</si>
  <si>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</si>
  <si>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</si>
  <si>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</si>
  <si>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</si>
  <si>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</si>
  <si>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</si>
  <si>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</si>
  <si>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</si>
  <si>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</si>
  <si>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</si>
  <si>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</si>
  <si>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</si>
  <si>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</si>
  <si>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</si>
  <si>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</si>
  <si>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</si>
  <si>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</si>
  <si>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</si>
  <si>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</si>
  <si>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</si>
  <si>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</si>
  <si>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</si>
  <si>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</si>
  <si>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</si>
  <si>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</si>
  <si>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</si>
  <si>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</si>
  <si>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</si>
  <si>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</si>
  <si>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</si>
  <si>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</si>
  <si>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</si>
  <si>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</si>
  <si>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</si>
  <si>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</si>
  <si>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</si>
  <si>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</si>
  <si>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</si>
  <si>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</si>
  <si>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</si>
  <si>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</si>
  <si>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</si>
  <si>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</si>
  <si>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</si>
  <si>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</si>
  <si>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</si>
  <si>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</si>
  <si>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</si>
  <si>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</si>
  <si>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</si>
  <si>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</si>
  <si>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</si>
  <si>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</si>
  <si>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</si>
  <si>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</si>
  <si>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</si>
  <si>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</si>
  <si>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</si>
  <si>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</si>
  <si>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</si>
  <si>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</si>
  <si>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</si>
  <si>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</si>
  <si>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</si>
  <si>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</si>
  <si>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</si>
  <si>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</si>
  <si>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</si>
  <si>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</si>
  <si>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</si>
  <si>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</si>
  <si>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</si>
  <si>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</si>
  <si>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</si>
  <si>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</si>
  <si>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</si>
  <si>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</si>
  <si>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</si>
  <si>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</si>
  <si>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</si>
  <si>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</si>
  <si>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</si>
  <si>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</si>
  <si>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</si>
  <si>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</si>
  <si>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</si>
  <si>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</si>
  <si>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</si>
  <si>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</si>
  <si>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</si>
  <si>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</si>
  <si>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</si>
  <si>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</si>
  <si>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</si>
  <si>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</si>
  <si>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</si>
  <si>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</si>
  <si>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</si>
  <si>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</si>
  <si>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</si>
  <si>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</si>
  <si>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</si>
  <si>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</si>
  <si>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</si>
  <si>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</si>
  <si>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</si>
  <si>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</si>
  <si>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</si>
  <si>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</si>
  <si>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</si>
  <si>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</si>
  <si>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</si>
  <si>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</si>
  <si>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</si>
  <si>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</si>
  <si>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</si>
  <si>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</si>
  <si>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</si>
  <si>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</si>
  <si>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</si>
  <si>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</si>
  <si>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</si>
  <si>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</si>
  <si>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</si>
  <si>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</si>
  <si>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</si>
  <si>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</si>
  <si>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</si>
  <si>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</si>
  <si>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</si>
  <si>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</si>
  <si>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</si>
  <si>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</si>
  <si>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</si>
  <si>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</si>
  <si>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</si>
  <si>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</si>
  <si>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</si>
  <si>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</si>
  <si>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</si>
  <si>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</si>
  <si>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</si>
  <si>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</si>
  <si>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</si>
  <si>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</si>
  <si>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</si>
  <si>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</si>
  <si>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</si>
  <si>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</si>
  <si>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</si>
  <si>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</si>
  <si>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</si>
  <si>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</si>
  <si>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</si>
  <si>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</si>
  <si>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</si>
  <si>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</si>
  <si>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</si>
  <si>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</si>
  <si>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</si>
  <si>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</si>
  <si>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</si>
  <si>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</si>
  <si>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</si>
  <si>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</si>
  <si>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</si>
  <si>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</si>
  <si>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</si>
  <si>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</si>
  <si>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</si>
  <si>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</si>
  <si>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</si>
  <si>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</si>
  <si>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</si>
  <si>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</si>
  <si>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</si>
  <si>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</si>
  <si>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</si>
  <si>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</si>
  <si>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</si>
  <si>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</si>
  <si>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</si>
  <si>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</si>
  <si>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</si>
  <si>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</si>
  <si>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</si>
  <si>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</si>
  <si>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</si>
  <si>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</si>
  <si>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</si>
  <si>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</si>
  <si>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</si>
  <si>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</si>
  <si>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</si>
  <si>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</si>
  <si>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</si>
  <si>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</si>
  <si>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</si>
  <si>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</si>
  <si>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</si>
  <si>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</si>
  <si>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</si>
  <si>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</si>
  <si>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</si>
  <si>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</si>
  <si>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</si>
  <si>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</si>
  <si>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</si>
  <si>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</si>
  <si>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</si>
  <si>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</si>
  <si>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</si>
  <si>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</si>
  <si>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</si>
  <si>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</si>
  <si>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</si>
  <si>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</si>
  <si>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</si>
  <si>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</si>
  <si>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</si>
  <si>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</si>
  <si>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</si>
  <si>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</si>
  <si>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</si>
  <si>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</si>
  <si>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</si>
  <si>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</si>
  <si>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</si>
  <si>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</si>
  <si>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</si>
  <si>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</si>
  <si>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</si>
  <si>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</si>
  <si>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</si>
  <si>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</si>
  <si>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</si>
  <si>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</si>
  <si>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</si>
  <si>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</si>
  <si>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</si>
  <si>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</si>
  <si>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</si>
  <si>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</si>
  <si>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</si>
  <si>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</si>
  <si>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</si>
  <si>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</si>
  <si>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</si>
  <si>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</si>
  <si>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</si>
  <si>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</si>
  <si>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</si>
  <si>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</si>
  <si>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</si>
  <si>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</si>
  <si>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</si>
  <si>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</si>
  <si>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</si>
  <si>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</si>
  <si>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</si>
  <si>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</si>
  <si>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</si>
  <si>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</si>
  <si>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</si>
  <si>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</si>
  <si>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</si>
  <si>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</si>
  <si>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</si>
  <si>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</si>
  <si>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</si>
  <si>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</si>
  <si>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</si>
  <si>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</si>
  <si>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</si>
  <si>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</si>
  <si>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</si>
  <si>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</si>
  <si>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</si>
  <si>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</si>
  <si>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</si>
  <si>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</si>
  <si>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</si>
  <si>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</si>
  <si>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</si>
  <si>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</si>
  <si>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</si>
  <si>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</si>
  <si>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</si>
  <si>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</si>
  <si>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</si>
  <si>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</si>
  <si>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</si>
  <si>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</si>
  <si>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</si>
  <si>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</si>
  <si>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</si>
  <si>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</si>
  <si>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</si>
  <si>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</si>
  <si>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</si>
  <si>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</si>
  <si>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</si>
  <si>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</si>
  <si>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</si>
  <si>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</si>
  <si>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</si>
  <si>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</si>
  <si>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</si>
  <si>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</si>
  <si>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</si>
  <si>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</si>
  <si>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</si>
  <si>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</si>
  <si>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</si>
  <si>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</si>
  <si>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</si>
  <si>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</si>
  <si>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</si>
  <si>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</si>
  <si>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</si>
  <si>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</si>
  <si>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</si>
  <si>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</si>
  <si>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</si>
  <si>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</si>
  <si>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</si>
  <si>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</si>
  <si>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</si>
  <si>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</si>
  <si>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</si>
  <si>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</si>
  <si>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</si>
  <si>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</si>
  <si>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</si>
  <si>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</si>
  <si>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</si>
  <si>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</si>
  <si>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</si>
  <si>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</si>
  <si>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</si>
  <si>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</si>
  <si>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</si>
  <si>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</si>
  <si>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</si>
  <si>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</si>
  <si>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</si>
  <si>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</si>
  <si>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</si>
  <si>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</si>
  <si>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</si>
  <si>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</si>
  <si>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</si>
  <si>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</si>
  <si>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</si>
  <si>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</si>
  <si>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</si>
  <si>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</si>
  <si>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</si>
  <si>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</si>
  <si>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</si>
  <si>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</si>
  <si>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</si>
  <si>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</si>
  <si>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</si>
  <si>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</si>
  <si>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</si>
  <si>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</si>
  <si>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</si>
  <si>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</si>
  <si>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</si>
  <si>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</si>
  <si>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</si>
  <si>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</si>
  <si>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</si>
  <si>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</si>
  <si>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</si>
  <si>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</si>
  <si>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</si>
  <si>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</si>
  <si>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</si>
  <si>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</si>
  <si>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</si>
  <si>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</si>
  <si>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</si>
  <si>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</si>
  <si>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</si>
  <si>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</si>
  <si>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</si>
  <si>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</si>
  <si>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</si>
  <si>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</si>
  <si>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</si>
  <si>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</si>
  <si>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</si>
  <si>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</si>
  <si>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</si>
  <si>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</si>
  <si>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</si>
  <si>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</si>
  <si>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</si>
  <si>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</si>
  <si>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</si>
  <si>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</si>
  <si>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</si>
  <si>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</si>
  <si>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</si>
  <si>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</si>
  <si>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</si>
  <si>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</si>
  <si>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</si>
  <si>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</si>
  <si>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</si>
  <si>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</si>
  <si>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</si>
  <si>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</si>
  <si>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</si>
  <si>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</si>
  <si>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</si>
  <si>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</si>
  <si>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</si>
  <si>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</si>
  <si>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</si>
  <si>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</si>
  <si>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</si>
  <si>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</si>
  <si>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</si>
  <si>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</si>
  <si>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</si>
  <si>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</si>
  <si>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</si>
  <si>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</si>
  <si>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</si>
  <si>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</si>
  <si>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</si>
  <si>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</si>
  <si>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</si>
  <si>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</si>
  <si>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</si>
  <si>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</si>
  <si>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</si>
  <si>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</si>
  <si>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</si>
  <si>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</si>
  <si>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</si>
  <si>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</si>
  <si>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</si>
  <si>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</si>
  <si>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</si>
  <si>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</si>
  <si>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</si>
  <si>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</si>
  <si>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</si>
  <si>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</si>
  <si>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</si>
  <si>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</si>
  <si>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</si>
  <si>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</si>
  <si>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</si>
  <si>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</si>
  <si>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</si>
  <si>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</si>
  <si>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</si>
  <si>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</si>
  <si>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</si>
  <si>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</si>
  <si>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</si>
  <si>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</si>
  <si>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</si>
  <si>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</si>
  <si>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</si>
  <si>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</si>
  <si>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</si>
  <si>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</si>
  <si>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</si>
  <si>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</si>
  <si>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</si>
  <si>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</si>
  <si>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</si>
  <si>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</si>
  <si>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</si>
  <si>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</si>
  <si>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</si>
  <si>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</si>
  <si>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</si>
  <si>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</si>
  <si>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</si>
  <si>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</si>
  <si>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</si>
  <si>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</si>
  <si>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</si>
  <si>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</si>
  <si>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</si>
  <si>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</si>
  <si>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</si>
  <si>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</si>
  <si>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</si>
  <si>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</si>
  <si>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</si>
  <si>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</si>
  <si>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</si>
  <si>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</si>
  <si>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</si>
  <si>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</si>
  <si>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</si>
  <si>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</si>
  <si>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</si>
  <si>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</si>
  <si>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</si>
  <si>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</si>
  <si>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</si>
  <si>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</si>
  <si>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</si>
  <si>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</si>
  <si>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</si>
  <si>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</si>
  <si>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</si>
  <si>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</si>
  <si>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</si>
  <si>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</si>
  <si>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</si>
  <si>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</si>
  <si>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</si>
  <si>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</si>
  <si>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</si>
  <si>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</si>
  <si>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</si>
  <si>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</si>
  <si>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</si>
  <si>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</si>
  <si>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</si>
  <si>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</si>
  <si>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</si>
  <si>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</si>
  <si>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</si>
  <si>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</si>
  <si>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</si>
  <si>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</si>
  <si>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</si>
  <si>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</si>
  <si>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</si>
  <si>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</si>
  <si>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</si>
  <si>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</si>
  <si>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</si>
  <si>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</si>
  <si>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</si>
  <si>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</si>
  <si>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</si>
  <si>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</si>
  <si>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</si>
  <si>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</si>
  <si>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</si>
  <si>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</si>
  <si>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</si>
  <si>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</si>
  <si>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</si>
  <si>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</si>
  <si>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</si>
  <si>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</si>
  <si>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</si>
  <si>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</si>
  <si>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</si>
  <si>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</si>
  <si>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</si>
  <si>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</si>
  <si>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</si>
  <si>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</si>
  <si>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</si>
  <si>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</si>
  <si>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</si>
  <si>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</si>
  <si>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</si>
  <si>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</si>
  <si>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</si>
  <si>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</si>
  <si>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</si>
  <si>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</si>
  <si>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</si>
  <si>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</si>
  <si>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</si>
  <si>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</si>
  <si>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</si>
  <si>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</si>
  <si>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</si>
  <si>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</si>
  <si>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</si>
  <si>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</si>
  <si>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</si>
  <si>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</si>
  <si>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</si>
  <si>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</si>
  <si>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</si>
  <si>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</si>
  <si>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</si>
  <si>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</si>
  <si>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</si>
  <si>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</si>
  <si>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</si>
  <si>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</si>
  <si>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</si>
  <si>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</si>
  <si>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</si>
  <si>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</si>
  <si>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</si>
  <si>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</si>
  <si>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</si>
  <si>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</si>
  <si>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</si>
  <si>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</si>
  <si>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</si>
  <si>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</si>
  <si>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</si>
  <si>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</si>
  <si>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</si>
  <si>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</si>
  <si>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</si>
  <si>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</si>
  <si>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</si>
  <si>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</si>
  <si>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</si>
  <si>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</si>
  <si>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</si>
  <si>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</si>
  <si>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</si>
  <si>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</si>
  <si>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</si>
  <si>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</si>
  <si>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</si>
  <si>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</si>
  <si>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</si>
  <si>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</si>
  <si>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</si>
  <si>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</si>
  <si>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</si>
  <si>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</si>
  <si>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</si>
  <si>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</si>
  <si>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</si>
  <si>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</si>
  <si>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</si>
  <si>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</si>
  <si>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</si>
  <si>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</si>
  <si>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</si>
  <si>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</si>
  <si>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</si>
  <si>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</si>
  <si>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</si>
  <si>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</si>
  <si>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</si>
  <si>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</si>
  <si>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</si>
  <si>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</si>
  <si>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</si>
  <si>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</si>
  <si>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</si>
  <si>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</si>
  <si>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</si>
  <si>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</si>
  <si>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</si>
  <si>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</si>
  <si>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</si>
  <si>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</si>
  <si>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</si>
  <si>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</si>
  <si>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</si>
  <si>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</si>
  <si>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</si>
  <si>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</si>
  <si>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</si>
  <si>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</si>
  <si>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</si>
  <si>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</si>
  <si>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</si>
  <si>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</si>
  <si>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</si>
  <si>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</si>
  <si>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</si>
  <si>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</si>
  <si>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</si>
  <si>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</si>
  <si>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</si>
  <si>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</si>
  <si>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</si>
  <si>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</si>
  <si>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</si>
  <si>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</si>
  <si>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</si>
  <si>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</si>
  <si>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</si>
  <si>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</si>
  <si>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</si>
  <si>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</si>
  <si>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</si>
  <si>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</si>
  <si>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</si>
  <si>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</si>
  <si>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</si>
  <si>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</si>
  <si>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</si>
  <si>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</si>
  <si>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</si>
  <si>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</si>
  <si>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</si>
  <si>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</si>
  <si>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</si>
  <si>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</si>
  <si>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</si>
  <si>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</si>
  <si>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</si>
  <si>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</si>
  <si>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</si>
  <si>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</si>
  <si>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</si>
  <si>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</si>
  <si>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</si>
  <si>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</si>
  <si>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</si>
  <si>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</si>
  <si>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</si>
  <si>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</si>
  <si>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</si>
  <si>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</si>
  <si>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</si>
  <si>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</si>
  <si>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</si>
  <si>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</si>
  <si>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</si>
  <si>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</si>
  <si>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</si>
  <si>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</si>
  <si>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</si>
  <si>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</si>
  <si>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</si>
  <si>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</si>
  <si>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</si>
  <si>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</si>
  <si>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</si>
  <si>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</si>
  <si>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</si>
  <si>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</si>
  <si>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</si>
  <si>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</si>
  <si>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</si>
  <si>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</si>
  <si>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</si>
  <si>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</si>
  <si>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</si>
  <si>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</si>
  <si>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</si>
  <si>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</si>
  <si>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</si>
  <si>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</si>
  <si>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</si>
  <si>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</si>
  <si>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</si>
  <si>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</si>
  <si>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</si>
  <si>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</si>
  <si>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</si>
  <si>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</si>
  <si>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</si>
  <si>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</si>
  <si>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</si>
  <si>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</si>
  <si>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</si>
  <si>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</si>
  <si>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</si>
  <si>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</si>
  <si>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</si>
  <si>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</si>
  <si>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</si>
  <si>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</si>
  <si>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</si>
  <si>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</si>
  <si>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</si>
  <si>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</si>
  <si>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</si>
  <si>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</si>
  <si>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</si>
  <si>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</si>
  <si>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</si>
  <si>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</si>
  <si>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</si>
  <si>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</si>
  <si>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</si>
  <si>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</si>
  <si>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</si>
  <si>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</si>
  <si>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</si>
  <si>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</si>
  <si>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</si>
  <si>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</si>
  <si>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</si>
  <si>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</si>
  <si>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</si>
  <si>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</si>
  <si>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</si>
  <si>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</si>
  <si>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</si>
  <si>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</si>
  <si>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</si>
  <si>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</si>
  <si>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</si>
  <si>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</si>
  <si>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</si>
  <si>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</si>
  <si>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</si>
  <si>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</si>
  <si>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</si>
  <si>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</si>
  <si>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</si>
  <si>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</si>
  <si>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</si>
  <si>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</si>
  <si>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</si>
  <si>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</si>
  <si>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</si>
  <si>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</si>
  <si>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</si>
  <si>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</si>
  <si>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</si>
  <si>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</si>
  <si>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</si>
  <si>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</si>
  <si>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</si>
  <si>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</si>
  <si>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</si>
  <si>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</si>
  <si>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</si>
  <si>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</si>
  <si>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</si>
  <si>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</si>
  <si>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</si>
  <si>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</si>
  <si>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</si>
  <si>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</si>
  <si>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</si>
  <si>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</si>
  <si>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</si>
  <si>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</si>
  <si>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</si>
  <si>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</si>
  <si>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</si>
  <si>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</si>
  <si>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</si>
  <si>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</si>
  <si>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</si>
  <si>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</si>
  <si>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</si>
  <si>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</si>
  <si>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</si>
  <si>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</si>
  <si>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</si>
  <si>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</si>
  <si>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</si>
  <si>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</si>
  <si>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</si>
  <si>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</si>
  <si>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</si>
  <si>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</si>
  <si>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</si>
  <si>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</si>
  <si>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</si>
  <si>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</si>
  <si>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</si>
  <si>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</si>
  <si>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</si>
  <si>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</si>
  <si>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</si>
  <si>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</si>
  <si>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</si>
  <si>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</si>
  <si>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</si>
  <si>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</si>
  <si>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</si>
  <si>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</si>
  <si>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</si>
  <si>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</si>
  <si>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</si>
  <si>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</si>
  <si>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</si>
  <si>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</si>
  <si>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</si>
  <si>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</si>
  <si>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</si>
  <si>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</si>
  <si>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</si>
  <si>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</si>
  <si>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</si>
  <si>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</si>
  <si>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</si>
  <si>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</si>
  <si>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</si>
  <si>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</si>
  <si>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</si>
  <si>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</si>
  <si>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</si>
  <si>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</si>
  <si>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</si>
  <si>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</si>
  <si>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</si>
  <si>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</si>
  <si>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</si>
  <si>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</si>
  <si>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</si>
  <si>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</si>
  <si>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</si>
  <si>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</si>
  <si>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</si>
  <si>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</si>
  <si>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</si>
  <si>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</si>
  <si>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</si>
  <si>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</si>
  <si>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</si>
  <si>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</si>
  <si>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</si>
  <si>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</si>
  <si>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</si>
  <si>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</si>
  <si>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</si>
  <si>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</si>
  <si>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</si>
  <si>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</si>
  <si>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</si>
  <si>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</si>
  <si>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</si>
  <si>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</si>
  <si>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</si>
  <si>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</si>
  <si>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</si>
  <si>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</si>
  <si>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</si>
  <si>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</si>
  <si>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</si>
  <si>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</si>
  <si>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</si>
  <si>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</si>
  <si>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</si>
  <si>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</si>
  <si>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</si>
  <si>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</si>
  <si>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</si>
  <si>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</si>
  <si>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</si>
  <si>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</si>
  <si>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</si>
  <si>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</si>
  <si>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</si>
  <si>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</si>
  <si>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</si>
  <si>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</si>
  <si>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</si>
  <si>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</si>
  <si>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</si>
  <si>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</si>
  <si>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</si>
  <si>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</si>
  <si>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</si>
  <si>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</si>
  <si>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</si>
  <si>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</si>
  <si>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</si>
  <si>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</si>
  <si>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</si>
  <si>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</si>
  <si>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</si>
  <si>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</si>
  <si>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</si>
  <si>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</si>
  <si>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</si>
  <si>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</si>
  <si>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</si>
  <si>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</si>
  <si>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</si>
  <si>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</si>
  <si>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</si>
  <si>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</si>
  <si>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</si>
  <si>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</si>
  <si>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</si>
  <si>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</si>
  <si>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</si>
  <si>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</si>
  <si>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</si>
  <si>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</si>
  <si>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</si>
  <si>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</si>
  <si>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</si>
  <si>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</si>
  <si>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</si>
  <si>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</si>
  <si>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</si>
  <si>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</si>
  <si>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</si>
  <si>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</si>
  <si>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</si>
  <si>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</si>
  <si>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</si>
  <si>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</si>
  <si>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</si>
  <si>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</si>
  <si>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</si>
  <si>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</si>
  <si>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</si>
  <si>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</si>
  <si>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</si>
  <si>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</si>
  <si>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</si>
  <si>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</si>
  <si>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</si>
  <si>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</si>
  <si>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</si>
  <si>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</si>
  <si>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</si>
  <si>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</si>
  <si>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</si>
  <si>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</si>
  <si>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</si>
  <si>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</si>
  <si>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</si>
  <si>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</si>
  <si>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</si>
  <si>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</si>
  <si>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</si>
  <si>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</si>
  <si>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</si>
  <si>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</si>
  <si>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</si>
  <si>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</si>
  <si>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</si>
  <si>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</si>
  <si>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</si>
  <si>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</si>
  <si>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</si>
  <si>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</si>
  <si>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</si>
  <si>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</si>
  <si>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</si>
  <si>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</si>
  <si>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</si>
  <si>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</si>
  <si>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</si>
  <si>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</si>
  <si>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</si>
  <si>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</si>
  <si>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</si>
  <si>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</si>
  <si>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</si>
  <si>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</si>
  <si>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</si>
  <si>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</si>
  <si>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</si>
  <si>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</si>
  <si>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</si>
  <si>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</si>
  <si>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</si>
  <si>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</si>
  <si>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</si>
  <si>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</si>
  <si>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</si>
  <si>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</si>
  <si>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</si>
  <si>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</si>
  <si>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</si>
  <si>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</si>
  <si>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</si>
  <si>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</si>
  <si>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</si>
  <si>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</si>
  <si>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</si>
  <si>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</si>
  <si>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</si>
  <si>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</si>
  <si>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</si>
  <si>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</si>
  <si>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</si>
  <si>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</si>
  <si>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</si>
  <si>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</si>
  <si>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</si>
  <si>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</si>
  <si>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</si>
  <si>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</si>
  <si>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</si>
  <si>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</si>
  <si>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</si>
  <si>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</si>
  <si>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</si>
  <si>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</si>
  <si>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</si>
  <si>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</si>
  <si>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</si>
  <si>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</si>
  <si>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</si>
  <si>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</si>
  <si>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</si>
  <si>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</si>
  <si>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</si>
  <si>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</si>
  <si>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</si>
  <si>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</si>
  <si>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</si>
  <si>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</si>
  <si>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</si>
  <si>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</si>
  <si>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</si>
  <si>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</si>
  <si>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</si>
  <si>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</si>
  <si>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</si>
  <si>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</si>
  <si>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</si>
  <si>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</si>
  <si>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</si>
  <si>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</si>
  <si>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</si>
  <si>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</si>
  <si>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</si>
  <si>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</si>
  <si>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</si>
  <si>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</si>
  <si>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</si>
  <si>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</si>
  <si>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</si>
  <si>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</si>
  <si>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</si>
  <si>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</si>
  <si>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</si>
  <si>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</si>
  <si>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</si>
  <si>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</si>
  <si>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</si>
  <si>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</si>
  <si>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</si>
  <si>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</si>
  <si>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</si>
  <si>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</si>
  <si>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</si>
  <si>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</si>
  <si>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</si>
  <si>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</si>
  <si>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</si>
  <si>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</si>
  <si>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</si>
  <si>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</si>
  <si>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</si>
  <si>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</si>
  <si>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</si>
  <si>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</si>
  <si>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</si>
  <si>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</si>
  <si>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</si>
  <si>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</si>
  <si>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</si>
  <si>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</si>
  <si>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</si>
  <si>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</si>
  <si>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</si>
  <si>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</si>
  <si>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</si>
  <si>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</si>
  <si>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</si>
  <si>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</si>
  <si>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</si>
  <si>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</si>
  <si>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</si>
  <si>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</si>
  <si>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</si>
  <si>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</si>
  <si>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</si>
  <si>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</si>
  <si>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</si>
  <si>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</si>
  <si>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</si>
  <si>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</si>
  <si>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</si>
  <si>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</si>
  <si>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</si>
  <si>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</si>
  <si>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</si>
  <si>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</si>
  <si>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</si>
  <si>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</si>
  <si>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</si>
  <si>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</si>
  <si>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</si>
  <si>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</si>
  <si>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</si>
  <si>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</si>
  <si>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</si>
  <si>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</si>
  <si>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</si>
  <si>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</si>
  <si>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</si>
  <si>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</si>
  <si>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</si>
  <si>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</si>
  <si>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</si>
  <si>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</si>
  <si>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</si>
  <si>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</si>
  <si>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</si>
  <si>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</si>
  <si>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</si>
  <si>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</si>
  <si>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</si>
  <si>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</si>
  <si>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</si>
  <si>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</si>
  <si>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</si>
  <si>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</si>
  <si>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</si>
  <si>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</si>
  <si>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</si>
  <si>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</si>
  <si>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</si>
  <si>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</si>
  <si>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</si>
  <si>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</si>
  <si>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</si>
  <si>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</si>
  <si>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</si>
  <si>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</si>
  <si>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</si>
  <si>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</si>
  <si>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</si>
  <si>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</si>
  <si>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</si>
  <si>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</si>
  <si>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</si>
  <si>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</si>
  <si>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</si>
  <si>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</si>
  <si>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</si>
  <si>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</si>
  <si>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</si>
  <si>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</si>
  <si>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</si>
  <si>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</si>
  <si>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</si>
  <si>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</si>
  <si>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</si>
  <si>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</si>
  <si>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</si>
  <si>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</si>
  <si>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</si>
  <si>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</si>
  <si>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</si>
  <si>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</si>
  <si>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</si>
  <si>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</si>
  <si>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</si>
  <si>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</si>
  <si>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</si>
  <si>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</si>
  <si>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</si>
  <si>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</si>
  <si>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</si>
  <si>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</si>
  <si>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</si>
  <si>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</si>
  <si>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</si>
  <si>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</si>
  <si>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</si>
  <si>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</si>
  <si>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</si>
  <si>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</si>
  <si>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</si>
  <si>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</si>
  <si>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</si>
  <si>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</si>
  <si>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</si>
  <si>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</si>
  <si>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</si>
  <si>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</si>
  <si>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</si>
  <si>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</si>
  <si>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</si>
  <si>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</si>
  <si>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</si>
  <si>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</si>
  <si>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</si>
  <si>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</si>
  <si>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</si>
  <si>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</si>
  <si>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</si>
  <si>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</si>
  <si>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</si>
  <si>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</si>
  <si>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</si>
  <si>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</si>
  <si>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</si>
  <si>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</si>
  <si>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</si>
  <si>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</si>
  <si>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</si>
  <si>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</si>
  <si>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</si>
  <si>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</si>
  <si>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</si>
  <si>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</si>
  <si>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</si>
  <si>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</si>
  <si>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</si>
  <si>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</si>
  <si>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</si>
  <si>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</si>
  <si>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</si>
  <si>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</si>
  <si>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</si>
  <si>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</si>
  <si>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</si>
  <si>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</si>
  <si>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</si>
  <si>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</si>
  <si>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</si>
  <si>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</si>
  <si>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</si>
  <si>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</si>
  <si>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</si>
  <si>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</si>
  <si>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</si>
  <si>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</si>
  <si>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</si>
  <si>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</si>
  <si>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</si>
  <si>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</si>
  <si>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</si>
  <si>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</si>
  <si>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</si>
  <si>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</si>
  <si>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</si>
  <si>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</si>
  <si>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</si>
  <si>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</si>
  <si>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</si>
  <si>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</si>
  <si>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</si>
  <si>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</si>
  <si>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</si>
  <si>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</si>
  <si>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</si>
  <si>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</si>
  <si>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</si>
  <si>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</si>
  <si>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</si>
  <si>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</si>
  <si>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</si>
  <si>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</si>
  <si>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</si>
  <si>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</si>
  <si>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</si>
  <si>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</si>
  <si>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</si>
  <si>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</si>
  <si>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</si>
  <si>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</si>
  <si>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</si>
  <si>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</si>
  <si>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</si>
  <si>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</si>
  <si>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</si>
  <si>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</si>
  <si>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</si>
  <si>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</si>
  <si>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</si>
  <si>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</si>
  <si>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</si>
  <si>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</si>
  <si>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</si>
  <si>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</si>
  <si>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</si>
  <si>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</si>
  <si>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</si>
  <si>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</si>
  <si>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</si>
  <si>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</si>
  <si>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</si>
  <si>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</si>
  <si>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</si>
  <si>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</si>
  <si>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</si>
  <si>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</si>
  <si>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</si>
  <si>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</si>
  <si>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</si>
  <si>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</si>
  <si>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</si>
  <si>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</si>
  <si>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</si>
  <si>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</si>
  <si>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</si>
  <si>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</si>
  <si>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</si>
  <si>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</si>
  <si>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</si>
  <si>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</si>
  <si>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</si>
  <si>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</si>
  <si>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</si>
  <si>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</si>
  <si>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</si>
  <si>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</si>
  <si>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</si>
  <si>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</si>
  <si>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</si>
  <si>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</si>
  <si>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</si>
  <si>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</si>
  <si>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</si>
  <si>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</si>
  <si>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</si>
  <si>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</si>
  <si>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</si>
  <si>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</si>
  <si>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</si>
  <si>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</si>
  <si>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</si>
  <si>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</si>
  <si>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</si>
  <si>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</si>
  <si>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</si>
  <si>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</si>
  <si>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</si>
  <si>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</si>
  <si>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</si>
  <si>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</si>
  <si>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</si>
  <si>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</si>
  <si>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</si>
  <si>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</si>
  <si>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</si>
  <si>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</si>
  <si>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</si>
  <si>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</si>
  <si>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</si>
  <si>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</si>
  <si>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</si>
  <si>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</si>
  <si>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</si>
  <si>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</si>
  <si>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</si>
  <si>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</si>
  <si>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</si>
  <si>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</si>
  <si>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</si>
  <si>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</si>
  <si>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</si>
  <si>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</si>
  <si>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</si>
  <si>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</si>
  <si>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</si>
  <si>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</si>
  <si>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</si>
  <si>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</si>
  <si>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</si>
  <si>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</si>
  <si>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</si>
  <si>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</si>
  <si>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</si>
  <si>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</si>
  <si>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</si>
  <si>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</si>
  <si>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</si>
  <si>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</si>
  <si>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</si>
  <si>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</si>
  <si>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</si>
  <si>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</si>
  <si>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</si>
  <si>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</si>
  <si>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</si>
  <si>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</si>
  <si>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</si>
  <si>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</si>
  <si>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</si>
  <si>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</si>
  <si>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</si>
  <si>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</si>
  <si>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</si>
  <si>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</si>
  <si>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</si>
  <si>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</si>
  <si>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</si>
  <si>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</si>
  <si>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</si>
  <si>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</si>
  <si>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</si>
  <si>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</si>
  <si>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</si>
  <si>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</si>
  <si>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</si>
  <si>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</si>
  <si>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</si>
  <si>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</si>
  <si>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</si>
  <si>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</si>
  <si>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</si>
  <si>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</si>
  <si>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</si>
  <si>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</si>
  <si>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</si>
  <si>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</si>
  <si>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</si>
  <si>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</si>
  <si>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</si>
  <si>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</si>
  <si>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</si>
  <si>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</si>
  <si>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</si>
  <si>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</si>
  <si>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</si>
  <si>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</si>
  <si>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</si>
  <si>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</si>
  <si>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</si>
  <si>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</si>
  <si>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</si>
  <si>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</si>
  <si>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</si>
  <si>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</si>
  <si>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</si>
  <si>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</si>
  <si>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</si>
  <si>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</si>
  <si>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</si>
  <si>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</si>
  <si>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</si>
  <si>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</si>
  <si>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</si>
  <si>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</si>
  <si>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</si>
  <si>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</si>
  <si>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</si>
  <si>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</si>
  <si>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</si>
  <si>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</si>
  <si>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</si>
  <si>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</si>
  <si>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</si>
  <si>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</si>
  <si>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</si>
  <si>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</si>
  <si>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</si>
  <si>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</si>
  <si>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</si>
  <si>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</si>
  <si>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</si>
  <si>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</si>
  <si>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</si>
  <si>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</si>
  <si>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</si>
  <si>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</si>
  <si>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</si>
  <si>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</si>
  <si>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</si>
  <si>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</si>
  <si>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</si>
  <si>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</si>
  <si>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</si>
  <si>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</si>
  <si>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</si>
  <si>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</si>
  <si>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</si>
  <si>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</si>
  <si>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</si>
  <si>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</si>
  <si>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</si>
  <si>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</si>
  <si>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</si>
  <si>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</si>
  <si>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</si>
  <si>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</si>
  <si>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</si>
  <si>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</si>
  <si>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</si>
  <si>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</si>
  <si>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</si>
  <si>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</si>
  <si>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</si>
  <si>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</si>
  <si>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</si>
  <si>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</si>
  <si>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</si>
  <si>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</si>
  <si>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</si>
  <si>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</si>
  <si>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</si>
  <si>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</si>
  <si>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</si>
  <si>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</si>
  <si>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</si>
  <si>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</si>
  <si>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</si>
  <si>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</si>
  <si>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</si>
  <si>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</si>
  <si>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</si>
  <si>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</si>
  <si>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</si>
  <si>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</si>
  <si>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</si>
  <si>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</si>
  <si>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</si>
  <si>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</si>
  <si>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</si>
  <si>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</si>
  <si>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</si>
  <si>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</si>
  <si>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</si>
  <si>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</si>
  <si>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</si>
  <si>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</si>
  <si>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</si>
  <si>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</si>
  <si>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</si>
  <si>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</si>
  <si>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</si>
  <si>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</si>
  <si>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</si>
  <si>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</si>
  <si>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</si>
  <si>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</si>
  <si>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</si>
  <si>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</si>
  <si>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</si>
  <si>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</si>
  <si>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</si>
  <si>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</si>
  <si>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</si>
  <si>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</si>
  <si>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</si>
  <si>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</si>
  <si>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</si>
  <si>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</si>
  <si>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</si>
  <si>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</si>
  <si>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</si>
  <si>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</si>
  <si>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</si>
  <si>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</si>
  <si>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</si>
  <si>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</si>
  <si>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</si>
  <si>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</si>
  <si>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</si>
  <si>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</si>
  <si>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</si>
  <si>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</si>
  <si>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</si>
  <si>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</si>
  <si>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</si>
  <si>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</si>
  <si>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</si>
  <si>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</si>
  <si>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</si>
  <si>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</si>
  <si>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</si>
  <si>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</si>
  <si>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</si>
  <si>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</si>
  <si>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</si>
  <si>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</si>
  <si>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</si>
  <si>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</si>
  <si>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</si>
  <si>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</si>
  <si>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</si>
  <si>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</si>
  <si>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</si>
  <si>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</si>
  <si>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</si>
  <si>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</si>
  <si>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</si>
  <si>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</si>
  <si>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</si>
  <si>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</si>
  <si>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</si>
  <si>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</si>
  <si>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</si>
  <si>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</si>
  <si>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</si>
  <si>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</si>
  <si>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</si>
  <si>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</si>
  <si>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</si>
  <si>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</si>
  <si>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</si>
  <si>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</si>
  <si>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</si>
  <si>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</si>
  <si>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</si>
  <si>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</si>
  <si>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</si>
  <si>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</si>
  <si>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</si>
  <si>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</si>
  <si>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</si>
  <si>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</si>
  <si>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</si>
  <si>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</si>
  <si>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</si>
  <si>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</si>
  <si>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</si>
  <si>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</si>
  <si>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</si>
  <si>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</si>
  <si>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</si>
  <si>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</si>
  <si>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</si>
  <si>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</si>
  <si>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</si>
  <si>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</si>
  <si>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</si>
  <si>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</si>
  <si>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</si>
  <si>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</si>
  <si>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</si>
  <si>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</si>
  <si>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</si>
  <si>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</si>
  <si>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</si>
  <si>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</si>
  <si>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</si>
  <si>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</si>
  <si>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</si>
  <si>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</si>
  <si>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</si>
  <si>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</si>
  <si>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</si>
  <si>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</si>
  <si>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</si>
  <si>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</si>
  <si>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</si>
  <si>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</si>
  <si>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</si>
  <si>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</si>
  <si>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</si>
  <si>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</si>
  <si>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</si>
  <si>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</si>
  <si>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</si>
  <si>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</si>
  <si>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</si>
  <si>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</si>
  <si>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</si>
  <si>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</si>
  <si>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</si>
  <si>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</si>
  <si>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</si>
  <si>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</si>
  <si>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</si>
  <si>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</si>
  <si>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</si>
  <si>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</si>
  <si>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</si>
  <si>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</si>
  <si>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</si>
  <si>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</si>
  <si>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</si>
  <si>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</si>
  <si>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</si>
  <si>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</si>
  <si>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</si>
  <si>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</si>
  <si>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</si>
  <si>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</si>
  <si>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</si>
  <si>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</si>
  <si>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</si>
  <si>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</si>
  <si>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</si>
  <si>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</si>
  <si>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</si>
  <si>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</si>
  <si>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</si>
  <si>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</si>
  <si>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</si>
  <si>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</si>
  <si>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</si>
  <si>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</si>
  <si>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</si>
  <si>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</si>
  <si>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</si>
  <si>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</si>
  <si>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</si>
  <si>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</si>
  <si>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</si>
  <si>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</si>
  <si>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</si>
  <si>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</si>
  <si>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</si>
  <si>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</si>
  <si>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</si>
  <si>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</si>
  <si>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</si>
  <si>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</si>
  <si>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</si>
  <si>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</si>
  <si>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</si>
  <si>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</si>
  <si>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</si>
  <si>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</si>
  <si>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</si>
  <si>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</si>
  <si>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</si>
  <si>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</si>
  <si>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</si>
  <si>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</si>
  <si>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</si>
  <si>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</si>
  <si>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</si>
  <si>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</si>
  <si>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</si>
  <si>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</si>
  <si>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</si>
  <si>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</si>
  <si>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</si>
  <si>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</si>
  <si>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</si>
  <si>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</si>
  <si>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</si>
  <si>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</si>
  <si>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</si>
  <si>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</si>
  <si>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</si>
  <si>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</si>
  <si>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</si>
  <si>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</si>
  <si>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</si>
  <si>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</si>
  <si>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</si>
  <si>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</si>
  <si>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</si>
  <si>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</si>
  <si>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</si>
  <si>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</si>
  <si>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</si>
  <si>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</si>
  <si>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</si>
  <si>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</si>
  <si>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</si>
  <si>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</si>
  <si>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</si>
  <si>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</si>
  <si>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</si>
  <si>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</si>
  <si>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</si>
  <si>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</si>
  <si>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</si>
  <si>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</si>
  <si>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</si>
  <si>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</si>
  <si>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</si>
  <si>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</si>
  <si>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</si>
  <si>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</si>
  <si>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</si>
  <si>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</si>
  <si>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</si>
  <si>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</si>
  <si>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</si>
  <si>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</si>
  <si>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</si>
  <si>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</si>
  <si>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</si>
  <si>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</si>
  <si>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</si>
  <si>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</si>
  <si>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</si>
  <si>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</si>
  <si>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</si>
  <si>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</si>
  <si>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</si>
  <si>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</si>
  <si>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</si>
  <si>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</si>
  <si>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</si>
  <si>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</si>
  <si>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</si>
  <si>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</si>
  <si>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</si>
  <si>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</si>
  <si>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</si>
  <si>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</si>
  <si>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</si>
  <si>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</si>
  <si>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</si>
  <si>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</si>
  <si>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</si>
  <si>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</si>
  <si>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</si>
  <si>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</si>
  <si>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</si>
  <si>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</si>
  <si>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</si>
  <si>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</si>
  <si>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</si>
  <si>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</si>
  <si>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</si>
  <si>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</si>
  <si>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</si>
  <si>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</si>
  <si>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</si>
  <si>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</si>
  <si>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</si>
  <si>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</si>
  <si>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</si>
  <si>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</si>
  <si>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</si>
  <si>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</si>
  <si>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</si>
  <si>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</si>
  <si>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</si>
  <si>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</si>
  <si>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</si>
  <si>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</si>
  <si>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</si>
  <si>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</si>
  <si>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</si>
  <si>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</si>
  <si>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</si>
  <si>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</si>
  <si>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</si>
  <si>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</si>
  <si>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</si>
  <si>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</si>
  <si>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</si>
  <si>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</si>
  <si>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</si>
  <si>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</si>
  <si>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</si>
  <si>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</si>
  <si>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</si>
  <si>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</si>
  <si>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</si>
  <si>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</si>
  <si>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</si>
  <si>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</si>
  <si>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</si>
  <si>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</si>
  <si>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</si>
  <si>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</si>
  <si>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</si>
  <si>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</si>
  <si>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</si>
  <si>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</si>
  <si>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</si>
  <si>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</si>
  <si>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</si>
  <si>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</si>
  <si>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</si>
  <si>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</si>
  <si>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</si>
  <si>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</si>
  <si>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</si>
  <si>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</si>
  <si>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</si>
  <si>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</si>
  <si>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</si>
  <si>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</si>
  <si>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</si>
  <si>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</si>
  <si>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</si>
  <si>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</si>
  <si>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</si>
  <si>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</si>
  <si>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</si>
  <si>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</si>
  <si>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</si>
  <si>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</si>
  <si>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</si>
  <si>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</si>
  <si>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</si>
  <si>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</si>
  <si>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</si>
  <si>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</si>
  <si>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</si>
  <si>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</si>
  <si>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</si>
  <si>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</si>
  <si>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</si>
  <si>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</si>
  <si>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</si>
  <si>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</si>
  <si>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</si>
  <si>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</si>
  <si>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</si>
  <si>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</si>
  <si>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</si>
  <si>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</si>
  <si>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</si>
  <si>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</si>
  <si>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</si>
  <si>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</si>
  <si>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</si>
  <si>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</si>
  <si>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</si>
  <si>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</si>
  <si>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</si>
  <si>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</si>
  <si>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</si>
  <si>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</si>
  <si>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</si>
  <si>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</si>
  <si>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</si>
  <si>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</si>
  <si>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</si>
  <si>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</si>
  <si>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</si>
  <si>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</si>
  <si>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</si>
  <si>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</si>
  <si>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</si>
  <si>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</si>
  <si>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</si>
  <si>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</si>
  <si>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</si>
  <si>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</si>
  <si>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</si>
  <si>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</si>
  <si>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</si>
  <si>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</si>
  <si>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</si>
  <si>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</si>
  <si>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</si>
  <si>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</si>
  <si>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</si>
  <si>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</si>
  <si>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</si>
  <si>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</si>
  <si>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</si>
  <si>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</si>
  <si>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</si>
  <si>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</si>
  <si>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</si>
  <si>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</si>
  <si>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</si>
  <si>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</si>
  <si>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</si>
  <si>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</si>
  <si>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</si>
  <si>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</si>
  <si>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</si>
  <si>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</si>
  <si>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</si>
  <si>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</si>
  <si>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</si>
  <si>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</si>
  <si>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</si>
  <si>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</si>
  <si>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</si>
  <si>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</si>
  <si>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</si>
  <si>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</si>
  <si>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</si>
  <si>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</si>
  <si>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</si>
  <si>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</si>
  <si>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</si>
  <si>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</si>
  <si>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</si>
  <si>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</si>
  <si>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</si>
  <si>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</si>
  <si>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</si>
  <si>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</si>
  <si>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</si>
  <si>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</si>
  <si>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</si>
  <si>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</si>
  <si>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</si>
  <si>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</si>
  <si>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</si>
  <si>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</si>
  <si>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</si>
  <si>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</si>
  <si>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</si>
  <si>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</si>
  <si>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</si>
  <si>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</si>
  <si>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</si>
  <si>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</si>
  <si>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</si>
  <si>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</si>
  <si>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</si>
  <si>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</si>
  <si>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</si>
  <si>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</si>
  <si>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</si>
  <si>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</si>
  <si>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</si>
  <si>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</si>
  <si>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</si>
  <si>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</si>
  <si>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</si>
  <si>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</si>
  <si>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</si>
  <si>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</si>
  <si>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</si>
  <si>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</si>
  <si>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</si>
  <si>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</si>
  <si>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</si>
  <si>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</si>
  <si>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</si>
  <si>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</si>
  <si>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</si>
  <si>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</si>
  <si>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</si>
  <si>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</si>
  <si>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</si>
  <si>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</si>
  <si>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</si>
  <si>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</si>
  <si>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</si>
  <si>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</si>
  <si>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</si>
  <si>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</si>
  <si>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</si>
  <si>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</si>
  <si>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</si>
  <si>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</si>
  <si>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</si>
  <si>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</si>
  <si>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</si>
  <si>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</si>
  <si>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</si>
  <si>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</si>
  <si>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</si>
  <si>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</si>
  <si>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</si>
  <si>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</si>
  <si>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</si>
  <si>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</si>
  <si>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</si>
  <si>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</si>
  <si>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</si>
  <si>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</si>
  <si>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</si>
  <si>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</si>
  <si>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</si>
  <si>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</si>
  <si>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</si>
  <si>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</si>
  <si>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</si>
  <si>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</si>
  <si>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</si>
  <si>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</si>
  <si>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</si>
  <si>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</si>
  <si>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</si>
  <si>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</si>
  <si>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</si>
  <si>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</si>
  <si>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</si>
  <si>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</si>
  <si>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</si>
  <si>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</si>
  <si>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</si>
  <si>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</si>
  <si>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</si>
  <si>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</si>
  <si>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</si>
  <si>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</si>
  <si>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</si>
  <si>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</si>
  <si>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</si>
  <si>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</si>
  <si>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</si>
  <si>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</si>
  <si>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</si>
  <si>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</si>
  <si>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</si>
  <si>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</si>
  <si>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</si>
  <si>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</si>
  <si>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</si>
  <si>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</si>
  <si>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</si>
  <si>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</si>
  <si>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</si>
  <si>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</si>
  <si>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</si>
  <si>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</si>
  <si>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</si>
  <si>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</si>
  <si>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</si>
  <si>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</si>
  <si>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</si>
  <si>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</si>
  <si>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</si>
  <si>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</si>
  <si>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</si>
  <si>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</si>
  <si>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</si>
  <si>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</si>
  <si>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</si>
  <si>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</si>
  <si>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</si>
  <si>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</si>
  <si>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</si>
  <si>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</si>
  <si>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</si>
  <si>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</si>
  <si>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</si>
  <si>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</si>
  <si>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</si>
  <si>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</si>
  <si>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</si>
  <si>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</si>
  <si>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</si>
  <si>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</si>
  <si>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</si>
  <si>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</si>
  <si>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</si>
  <si>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</si>
  <si>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</si>
  <si>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</si>
  <si>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</si>
  <si>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</si>
  <si>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</si>
  <si>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</si>
  <si>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</si>
  <si>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</si>
  <si>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</si>
  <si>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</si>
  <si>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</si>
  <si>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</si>
  <si>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</si>
  <si>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</si>
  <si>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</si>
  <si>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</si>
  <si>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</si>
  <si>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</si>
  <si>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</si>
  <si>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</si>
  <si>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</si>
  <si>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</si>
  <si>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</si>
  <si>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</si>
  <si>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</si>
  <si>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</si>
  <si>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</si>
  <si>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</si>
  <si>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</si>
  <si>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</si>
  <si>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</si>
  <si>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</si>
  <si>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</si>
  <si>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</si>
  <si>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</si>
  <si>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</si>
  <si>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</si>
  <si>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</si>
  <si>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</si>
  <si>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</si>
  <si>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</si>
  <si>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</si>
  <si>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</si>
  <si>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</si>
  <si>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</si>
  <si>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</si>
  <si>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</si>
  <si>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</si>
  <si>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</si>
  <si>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</si>
  <si>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</si>
  <si>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</si>
  <si>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</si>
  <si>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</si>
  <si>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</si>
  <si>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</si>
  <si>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</si>
  <si>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</si>
  <si>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</si>
  <si>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</si>
  <si>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</si>
  <si>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</si>
  <si>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</si>
  <si>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</si>
  <si>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</si>
  <si>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</si>
  <si>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</si>
  <si>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</si>
  <si>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</si>
  <si>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</si>
  <si>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</si>
  <si>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</si>
  <si>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</si>
  <si>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</si>
  <si>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</si>
  <si>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</si>
  <si>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</si>
  <si>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</si>
  <si>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</si>
  <si>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</si>
  <si>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</si>
  <si>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</si>
  <si>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</si>
  <si>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</si>
  <si>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</si>
  <si>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</si>
  <si>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</si>
  <si>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</si>
  <si>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</si>
  <si>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</si>
  <si>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</si>
  <si>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</si>
  <si>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</si>
  <si>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</si>
  <si>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</si>
  <si>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</si>
  <si>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</si>
  <si>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</si>
  <si>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</si>
  <si>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</si>
  <si>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</si>
  <si>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</si>
  <si>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</si>
  <si>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</si>
  <si>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</si>
  <si>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</si>
  <si>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</si>
  <si>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</si>
  <si>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</si>
  <si>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</si>
  <si>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</si>
  <si>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</si>
  <si>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</si>
  <si>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</si>
  <si>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</si>
  <si>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</si>
  <si>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</si>
  <si>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</si>
  <si>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</si>
  <si>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</si>
  <si>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</si>
  <si>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</si>
  <si>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</si>
  <si>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</si>
  <si>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</si>
  <si>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</si>
  <si>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</si>
  <si>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</si>
  <si>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</si>
  <si>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</si>
  <si>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</si>
  <si>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</si>
  <si>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</si>
  <si>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</si>
  <si>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</si>
  <si>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</si>
  <si>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</si>
  <si>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</si>
  <si>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</si>
  <si>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</si>
  <si>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</si>
  <si>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</si>
  <si>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</si>
  <si>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</si>
  <si>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</si>
  <si>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</si>
  <si>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</si>
  <si>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</si>
  <si>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</si>
  <si>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</si>
  <si>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</si>
  <si>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</si>
  <si>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</si>
  <si>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</si>
  <si>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</si>
  <si>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</si>
  <si>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</si>
  <si>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</si>
  <si>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</si>
  <si>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</si>
  <si>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</si>
  <si>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</si>
  <si>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</si>
  <si>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</si>
  <si>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</si>
  <si>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</si>
  <si>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</si>
  <si>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</si>
  <si>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</si>
  <si>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</si>
  <si>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</si>
  <si>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</si>
  <si>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</si>
  <si>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</si>
  <si>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</si>
  <si>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</si>
  <si>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</si>
  <si>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</si>
  <si>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</si>
  <si>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</si>
  <si>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</si>
  <si>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</si>
  <si>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</si>
  <si>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</si>
  <si>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</si>
  <si>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</si>
  <si>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</si>
  <si>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</si>
  <si>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</si>
  <si>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</si>
  <si>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</si>
  <si>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</si>
  <si>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</si>
  <si>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</si>
  <si>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</si>
  <si>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</si>
  <si>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</si>
  <si>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</si>
  <si>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</si>
  <si>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</si>
  <si>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</si>
  <si>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</si>
  <si>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</si>
  <si>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</si>
  <si>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</si>
  <si>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</si>
  <si>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</si>
  <si>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</si>
  <si>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</si>
  <si>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</si>
  <si>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</si>
  <si>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</si>
  <si>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</si>
  <si>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</si>
  <si>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</si>
  <si>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</si>
  <si>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</si>
  <si>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</si>
  <si>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</si>
  <si>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</si>
  <si>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</si>
  <si>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</si>
  <si>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</si>
  <si>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</si>
  <si>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</si>
  <si>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</si>
  <si>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</si>
  <si>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</si>
  <si>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</si>
  <si>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</si>
  <si>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</si>
  <si>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</si>
  <si>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</si>
  <si>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</si>
  <si>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</si>
  <si>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</si>
  <si>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</si>
  <si>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</si>
  <si>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</si>
  <si>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</si>
  <si>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</si>
  <si>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</si>
  <si>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</si>
  <si>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</si>
  <si>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</si>
  <si>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</si>
  <si>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</si>
  <si>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</si>
  <si>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</si>
  <si>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</si>
  <si>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</si>
  <si>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</si>
  <si>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</si>
  <si>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</si>
  <si>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</si>
  <si>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</si>
  <si>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</si>
  <si>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</si>
  <si>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</si>
  <si>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</si>
  <si>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</si>
  <si>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</si>
  <si>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</si>
  <si>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</si>
  <si>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</si>
  <si>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</si>
  <si>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</si>
  <si>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</si>
  <si>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</si>
  <si>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</si>
  <si>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</si>
  <si>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</si>
  <si>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</si>
  <si>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</si>
  <si>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</si>
  <si>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</si>
  <si>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</si>
  <si>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</si>
  <si>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</si>
  <si>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</si>
  <si>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</si>
  <si>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</si>
  <si>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</si>
  <si>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</si>
  <si>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</si>
  <si>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</si>
  <si>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</si>
  <si>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</si>
  <si>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</si>
  <si>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</si>
  <si>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</si>
  <si>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</si>
  <si>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</si>
  <si>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</si>
  <si>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</si>
  <si>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</si>
  <si>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</si>
  <si>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</si>
  <si>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</si>
  <si>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</si>
  <si>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</si>
  <si>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</si>
  <si>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</si>
  <si>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</si>
  <si>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</si>
  <si>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</si>
  <si>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</si>
  <si>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</si>
  <si>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</si>
  <si>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</si>
  <si>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</si>
  <si>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</si>
  <si>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</si>
  <si>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</si>
  <si>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</si>
  <si>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</si>
  <si>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</si>
  <si>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</si>
  <si>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</si>
  <si>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</si>
  <si>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</si>
  <si>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</si>
  <si>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</si>
  <si>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</si>
  <si>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</si>
  <si>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</si>
  <si>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</si>
  <si>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</si>
  <si>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</si>
  <si>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</si>
  <si>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</si>
  <si>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</si>
  <si>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</si>
  <si>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</si>
  <si>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</si>
  <si>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</si>
  <si>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</si>
  <si>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</si>
  <si>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</si>
  <si>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</si>
  <si>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</si>
  <si>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</si>
  <si>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</si>
  <si>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</si>
  <si>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</si>
  <si>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</si>
  <si>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</si>
  <si>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</si>
  <si>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</si>
  <si>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</si>
  <si>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</si>
  <si>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</si>
  <si>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</si>
  <si>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</si>
  <si>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</si>
  <si>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</si>
  <si>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</si>
  <si>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</si>
  <si>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</si>
  <si>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</si>
  <si>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</si>
  <si>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</si>
  <si>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</si>
  <si>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</si>
  <si>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</si>
  <si>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</si>
  <si>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</si>
  <si>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</si>
  <si>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</si>
  <si>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</si>
  <si>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</si>
  <si>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</si>
  <si>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</si>
  <si>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</si>
  <si>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</si>
  <si>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</si>
  <si>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</si>
  <si>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</si>
  <si>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</si>
  <si>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</si>
  <si>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</si>
  <si>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</si>
  <si>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</si>
  <si>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</si>
  <si>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</si>
  <si>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</si>
  <si>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</si>
  <si>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</si>
  <si>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</si>
  <si>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</si>
  <si>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</si>
  <si>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</si>
  <si>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</si>
  <si>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</si>
  <si>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</si>
  <si>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</si>
  <si>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</si>
  <si>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</si>
  <si>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</si>
  <si>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</si>
  <si>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</si>
  <si>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</si>
  <si>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</si>
  <si>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</si>
  <si>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</si>
  <si>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</si>
  <si>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</si>
  <si>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</si>
  <si>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</si>
  <si>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</si>
  <si>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</si>
  <si>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</si>
  <si>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</si>
  <si>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</si>
  <si>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</si>
  <si>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</si>
  <si>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</si>
  <si>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</si>
  <si>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</si>
  <si>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</si>
  <si>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</si>
  <si>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</si>
  <si>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</si>
  <si>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</si>
  <si>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</si>
  <si>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</si>
  <si>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</si>
  <si>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</si>
  <si>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</si>
  <si>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</si>
  <si>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</si>
  <si>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</si>
  <si>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</si>
  <si>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</si>
  <si>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</si>
  <si>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</si>
  <si>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</si>
  <si>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</si>
  <si>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</si>
  <si>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</si>
  <si>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</si>
  <si>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</si>
  <si>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</si>
  <si>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</si>
  <si>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</si>
  <si>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</si>
  <si>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</si>
  <si>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</si>
  <si>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</si>
  <si>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</si>
  <si>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</si>
  <si>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</si>
  <si>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</si>
  <si>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</si>
  <si>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</si>
  <si>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</si>
  <si>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</si>
  <si>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</si>
  <si>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</si>
  <si>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</si>
  <si>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</si>
  <si>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</si>
  <si>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</si>
  <si>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</si>
  <si>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</si>
  <si>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</si>
  <si>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</si>
  <si>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</si>
  <si>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</si>
  <si>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</si>
  <si>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</si>
  <si>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</si>
  <si>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</si>
  <si>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</si>
  <si>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</si>
  <si>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</si>
  <si>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</si>
  <si>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</si>
  <si>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</si>
  <si>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</si>
  <si>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</si>
  <si>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</si>
  <si>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</si>
  <si>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</si>
  <si>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</si>
  <si>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</si>
  <si>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</si>
  <si>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</si>
  <si>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</si>
  <si>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</si>
  <si>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</si>
  <si>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</si>
  <si>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</si>
  <si>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</si>
  <si>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</si>
  <si>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</si>
  <si>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</si>
  <si>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</si>
  <si>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</si>
  <si>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</si>
  <si>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</si>
  <si>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</si>
  <si>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</si>
  <si>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</si>
  <si>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</si>
  <si>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</si>
  <si>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</si>
  <si>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</si>
  <si>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</si>
  <si>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</si>
  <si>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</si>
  <si>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</si>
  <si>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</si>
  <si>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</si>
  <si>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</si>
  <si>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</si>
  <si>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</si>
  <si>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</si>
  <si>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</si>
  <si>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</si>
  <si>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</si>
  <si>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</si>
  <si>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</si>
  <si>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</si>
  <si>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</si>
  <si>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</si>
  <si>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</si>
  <si>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</si>
  <si>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</si>
  <si>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</si>
  <si>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</si>
  <si>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</si>
  <si>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</si>
  <si>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</si>
  <si>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</si>
  <si>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</si>
  <si>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</si>
  <si>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</si>
  <si>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</si>
  <si>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</si>
  <si>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</si>
  <si>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</si>
  <si>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</si>
  <si>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</si>
  <si>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</si>
  <si>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</si>
  <si>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</si>
  <si>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</si>
  <si>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</si>
  <si>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</si>
  <si>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</si>
  <si>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</si>
  <si>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</si>
  <si>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</si>
  <si>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</si>
  <si>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</si>
  <si>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</si>
  <si>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</si>
  <si>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</si>
  <si>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</si>
  <si>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</si>
  <si>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</si>
  <si>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</si>
  <si>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</si>
  <si>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</si>
  <si>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</si>
  <si>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</si>
  <si>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</si>
  <si>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</si>
  <si>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</si>
  <si>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</si>
  <si>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</si>
  <si>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</si>
  <si>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</si>
  <si>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</si>
  <si>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</si>
  <si>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</si>
  <si>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</si>
  <si>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</si>
  <si>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</si>
  <si>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</si>
  <si>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</si>
  <si>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</si>
  <si>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</si>
  <si>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</si>
  <si>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</si>
  <si>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</si>
  <si>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</si>
  <si>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</si>
  <si>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</si>
  <si>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</si>
  <si>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</si>
  <si>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</si>
  <si>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</si>
  <si>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</si>
  <si>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</si>
  <si>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</si>
  <si>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</si>
  <si>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</si>
  <si>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</si>
  <si>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</si>
  <si>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</si>
  <si>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</si>
  <si>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</si>
  <si>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</si>
  <si>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</si>
  <si>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</si>
  <si>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</si>
  <si>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</si>
  <si>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</si>
  <si>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</si>
  <si>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</si>
  <si>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</si>
  <si>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</si>
  <si>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</si>
  <si>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</si>
  <si>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</si>
  <si>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</si>
  <si>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</si>
  <si>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</si>
  <si>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</si>
  <si>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</si>
  <si>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</si>
  <si>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</si>
  <si>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</si>
  <si>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</si>
  <si>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</si>
  <si>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</si>
  <si>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</si>
  <si>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</si>
  <si>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</si>
  <si>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</si>
  <si>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</si>
  <si>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</si>
  <si>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</si>
  <si>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</si>
  <si>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</si>
  <si>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</si>
  <si>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</si>
  <si>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</si>
  <si>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</si>
  <si>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</si>
  <si>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</si>
  <si>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</si>
  <si>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</si>
  <si>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</si>
  <si>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</si>
  <si>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</si>
  <si>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</si>
  <si>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</si>
  <si>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</si>
  <si>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</si>
  <si>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</si>
  <si>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</si>
  <si>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</si>
  <si>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</si>
  <si>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</si>
  <si>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</si>
  <si>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</si>
  <si>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</si>
  <si>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</si>
  <si>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</si>
  <si>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</si>
  <si>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</si>
  <si>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</si>
  <si>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</si>
  <si>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</si>
  <si>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</si>
  <si>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</si>
  <si>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</si>
  <si>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</si>
  <si>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</si>
  <si>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</si>
  <si>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</si>
  <si>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</si>
  <si>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</si>
  <si>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</si>
  <si>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</si>
  <si>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</si>
  <si>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</si>
  <si>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</si>
  <si>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</si>
  <si>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</si>
  <si>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</si>
  <si>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</si>
  <si>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</si>
  <si>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</si>
  <si>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</si>
  <si>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</si>
  <si>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</si>
  <si>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</si>
  <si>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</si>
  <si>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</si>
  <si>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</si>
  <si>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</si>
  <si>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</si>
  <si>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</si>
  <si>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</si>
  <si>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</si>
  <si>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</si>
  <si>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</si>
  <si>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</si>
  <si>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</si>
  <si>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</si>
  <si>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</si>
  <si>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</si>
  <si>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</si>
  <si>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</si>
  <si>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</si>
  <si>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</si>
  <si>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</si>
  <si>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</si>
  <si>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</si>
  <si>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</si>
  <si>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</si>
  <si>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</si>
  <si>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</si>
  <si>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</si>
  <si>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</si>
  <si>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</si>
  <si>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</si>
  <si>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</si>
  <si>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</si>
  <si>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</si>
  <si>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</si>
  <si>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</si>
  <si>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</si>
  <si>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</si>
  <si>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</si>
  <si>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</si>
  <si>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</si>
  <si>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</si>
  <si>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</si>
  <si>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</si>
  <si>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</si>
  <si>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</si>
  <si>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</si>
  <si>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</si>
  <si>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</si>
  <si>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</si>
  <si>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</si>
  <si>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</si>
  <si>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</si>
  <si>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</si>
  <si>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</si>
  <si>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</si>
  <si>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</si>
  <si>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</si>
  <si>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</si>
  <si>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</si>
  <si>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</si>
  <si>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</si>
  <si>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</si>
  <si>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</si>
  <si>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</si>
  <si>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</si>
  <si>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</si>
  <si>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</si>
  <si>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</si>
  <si>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</si>
  <si>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</si>
  <si>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</si>
  <si>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</si>
  <si>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</si>
  <si>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</si>
  <si>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</si>
  <si>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</si>
  <si>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</si>
  <si>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</si>
  <si>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</si>
  <si>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</si>
  <si>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</si>
  <si>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</si>
  <si>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</si>
  <si>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</si>
  <si>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</si>
  <si>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</si>
  <si>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</si>
  <si>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</si>
  <si>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</si>
  <si>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</si>
  <si>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</si>
  <si>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</si>
  <si>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</si>
  <si>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</si>
  <si>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</si>
  <si>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</si>
  <si>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</si>
  <si>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</si>
  <si>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</si>
  <si>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</si>
  <si>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</si>
  <si>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</si>
  <si>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</si>
  <si>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</si>
  <si>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</si>
  <si>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</si>
  <si>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</si>
  <si>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</si>
  <si>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</si>
  <si>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</si>
  <si>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</si>
  <si>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</si>
  <si>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</si>
  <si>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</si>
  <si>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</si>
  <si>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</si>
  <si>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</si>
  <si>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</si>
  <si>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</si>
  <si>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</si>
  <si>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</si>
  <si>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</si>
  <si>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</si>
  <si>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</si>
  <si>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</si>
  <si>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</si>
  <si>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</si>
  <si>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</si>
  <si>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</si>
  <si>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</si>
  <si>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</si>
  <si>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</si>
  <si>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</si>
  <si>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</si>
  <si>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</si>
  <si>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</si>
  <si>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</si>
  <si>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</si>
  <si>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</si>
  <si>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</si>
  <si>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</si>
  <si>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</si>
  <si>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</si>
  <si>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</si>
  <si>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</si>
  <si>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</si>
  <si>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</si>
  <si>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</si>
  <si>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</si>
  <si>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</si>
  <si>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</si>
  <si>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</si>
  <si>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</si>
  <si>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</si>
  <si>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</si>
  <si>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</si>
  <si>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</si>
  <si>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</si>
  <si>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</si>
  <si>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</si>
  <si>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</si>
  <si>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</si>
  <si>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</si>
  <si>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</si>
  <si>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</si>
  <si>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</si>
  <si>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</si>
  <si>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</si>
  <si>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</si>
  <si>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</si>
  <si>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</si>
  <si>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</si>
  <si>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</si>
  <si>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</si>
  <si>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</si>
  <si>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</si>
  <si>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</si>
  <si>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</si>
  <si>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</si>
  <si>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</si>
  <si>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</si>
  <si>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</si>
  <si>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</si>
  <si>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</si>
  <si>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</si>
  <si>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</si>
  <si>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</si>
  <si>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</si>
  <si>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</si>
  <si>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</si>
  <si>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</si>
  <si>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</si>
  <si>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</si>
  <si>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</si>
  <si>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</si>
  <si>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</si>
  <si>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</si>
  <si>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</si>
  <si>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</si>
  <si>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</si>
  <si>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</si>
  <si>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</si>
  <si>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</si>
  <si>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</si>
  <si>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</si>
  <si>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</si>
  <si>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</si>
  <si>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</si>
  <si>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</si>
  <si>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</si>
  <si>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</si>
  <si>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</si>
  <si>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</si>
  <si>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</si>
  <si>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</si>
  <si>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</si>
  <si>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</si>
  <si>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</si>
  <si>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</si>
  <si>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</si>
  <si>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</si>
  <si>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</si>
  <si>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</si>
  <si>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</si>
  <si>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</si>
  <si>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</si>
  <si>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</si>
  <si>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</si>
  <si>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</si>
  <si>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</si>
  <si>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</si>
  <si>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</si>
  <si>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</si>
  <si>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</si>
  <si>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</si>
  <si>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</si>
  <si>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</si>
  <si>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</si>
  <si>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</si>
  <si>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</si>
  <si>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</si>
  <si>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</si>
  <si>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</si>
  <si>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</si>
  <si>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</si>
  <si>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</si>
  <si>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</si>
  <si>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</si>
  <si>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</si>
  <si>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</si>
  <si>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</si>
  <si>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</si>
  <si>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</si>
  <si>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</si>
  <si>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</si>
  <si>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</si>
  <si>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</si>
  <si>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</si>
  <si>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</si>
  <si>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</si>
  <si>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</si>
  <si>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</si>
  <si>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</si>
  <si>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</si>
  <si>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</si>
  <si>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</si>
  <si>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</si>
  <si>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</si>
  <si>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</si>
  <si>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</si>
  <si>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</si>
  <si>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</si>
  <si>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</si>
  <si>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</si>
  <si>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</si>
  <si>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</si>
  <si>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</si>
  <si>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</si>
  <si>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</si>
  <si>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</si>
  <si>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</si>
  <si>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</si>
  <si>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</si>
  <si>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</si>
  <si>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</si>
  <si>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</si>
  <si>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</si>
  <si>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</si>
  <si>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</si>
  <si>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</si>
  <si>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</si>
  <si>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</si>
  <si>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</si>
  <si>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</si>
  <si>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</si>
  <si>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</si>
  <si>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</si>
  <si>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</si>
  <si>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</si>
  <si>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</si>
  <si>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</si>
  <si>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</si>
  <si>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</si>
  <si>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</si>
  <si>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</si>
  <si>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</si>
  <si>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</si>
  <si>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</si>
  <si>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</si>
  <si>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</si>
  <si>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</si>
  <si>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</si>
  <si>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</si>
  <si>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</si>
  <si>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</si>
  <si>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</si>
  <si>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</si>
  <si>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</si>
  <si>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</si>
  <si>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</si>
  <si>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</si>
  <si>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</si>
  <si>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</si>
  <si>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</si>
  <si>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</si>
  <si>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</si>
  <si>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</si>
  <si>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</si>
  <si>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</si>
  <si>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</si>
  <si>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</si>
  <si>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</si>
  <si>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</si>
  <si>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</si>
  <si>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</si>
  <si>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</si>
  <si>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</si>
  <si>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</si>
  <si>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</si>
  <si>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</si>
  <si>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</si>
  <si>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</si>
  <si>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</si>
  <si>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</si>
  <si>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</si>
  <si>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</si>
  <si>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</si>
  <si>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</si>
  <si>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</si>
  <si>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</si>
  <si>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</si>
  <si>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</si>
  <si>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</si>
  <si>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</si>
  <si>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</si>
  <si>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</si>
  <si>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</si>
  <si>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</si>
  <si>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</si>
  <si>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</si>
  <si>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</si>
  <si>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</si>
  <si>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</si>
  <si>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</si>
  <si>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</si>
  <si>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</si>
  <si>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</si>
  <si>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</si>
  <si>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</si>
  <si>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</si>
  <si>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</si>
  <si>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</si>
  <si>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</si>
  <si>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</si>
  <si>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</si>
  <si>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</si>
  <si>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</si>
  <si>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</si>
  <si>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</si>
  <si>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</si>
  <si>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</si>
  <si>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</si>
  <si>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</si>
  <si>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</si>
  <si>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</si>
  <si>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</si>
  <si>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</si>
  <si>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</si>
  <si>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</si>
  <si>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</si>
  <si>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</si>
  <si>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</si>
  <si>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</si>
  <si>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</si>
  <si>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</si>
  <si>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</si>
  <si>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</si>
  <si>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</si>
  <si>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</si>
  <si>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</si>
  <si>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</si>
  <si>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</si>
  <si>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</si>
  <si>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</si>
  <si>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</si>
  <si>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</si>
  <si>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</si>
  <si>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</si>
  <si>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</si>
  <si>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</si>
  <si>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</si>
  <si>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</si>
  <si>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</si>
  <si>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</si>
  <si>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</si>
  <si>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</si>
  <si>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</si>
  <si>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</si>
  <si>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</si>
  <si>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</si>
  <si>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</si>
  <si>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</si>
  <si>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</si>
  <si>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</si>
  <si>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</si>
  <si>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</si>
  <si>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</si>
  <si>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</si>
  <si>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</si>
  <si>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</si>
  <si>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</si>
  <si>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</si>
  <si>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</si>
  <si>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</si>
  <si>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</si>
  <si>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</si>
  <si>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</si>
  <si>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</si>
  <si>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</si>
  <si>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</si>
  <si>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</si>
  <si>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</si>
  <si>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</si>
  <si>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</si>
  <si>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</si>
  <si>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</si>
  <si>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</si>
  <si>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</si>
  <si>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</si>
  <si>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</si>
  <si>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</si>
  <si>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</si>
  <si>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</si>
  <si>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</si>
  <si>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</si>
  <si>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</si>
  <si>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</si>
  <si>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</si>
  <si>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</si>
  <si>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</si>
  <si>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</si>
  <si>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</si>
  <si>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</si>
  <si>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</si>
  <si>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</si>
  <si>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</si>
  <si>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</si>
  <si>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</si>
  <si>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</si>
  <si>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</si>
  <si>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</si>
  <si>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</si>
  <si>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</si>
  <si>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</si>
  <si>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</si>
  <si>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</si>
  <si>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</si>
  <si>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</si>
  <si>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</si>
  <si>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</si>
  <si>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</si>
  <si>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</si>
  <si>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</si>
  <si>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</si>
  <si>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</si>
  <si>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</si>
  <si>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</si>
  <si>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</si>
  <si>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</si>
  <si>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</si>
  <si>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</si>
  <si>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</si>
  <si>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</si>
  <si>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</si>
  <si>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</si>
  <si>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</si>
  <si>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</si>
  <si>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</si>
  <si>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</si>
  <si>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</si>
  <si>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</si>
  <si>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</si>
  <si>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</si>
  <si>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</si>
  <si>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</si>
  <si>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</si>
  <si>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</si>
  <si>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</si>
  <si>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</si>
  <si>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</si>
  <si>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</si>
  <si>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</si>
  <si>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</si>
  <si>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</si>
  <si>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</si>
  <si>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</si>
  <si>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</si>
  <si>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</si>
  <si>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</si>
  <si>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</si>
  <si>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</si>
  <si>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</si>
  <si>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</si>
  <si>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</si>
  <si>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</si>
  <si>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</si>
  <si>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</si>
  <si>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</si>
  <si>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</si>
  <si>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</si>
  <si>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</si>
  <si>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</si>
  <si>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</si>
  <si>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</si>
  <si>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</si>
  <si>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</si>
  <si>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</si>
  <si>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</si>
  <si>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</si>
  <si>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</si>
  <si>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</si>
  <si>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</si>
  <si>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</si>
  <si>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</si>
  <si>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</si>
  <si>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</si>
  <si>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</si>
  <si>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</si>
  <si>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</si>
  <si>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</si>
  <si>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</si>
  <si>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</si>
  <si>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</si>
  <si>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</si>
  <si>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</si>
  <si>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</si>
  <si>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</si>
  <si>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</si>
  <si>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</si>
  <si>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</si>
  <si>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</si>
  <si>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</si>
  <si>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</si>
  <si>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</si>
  <si>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</si>
  <si>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</si>
  <si>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</si>
  <si>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</si>
  <si>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</si>
  <si>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</si>
  <si>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</si>
  <si>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</si>
  <si>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</si>
  <si>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</si>
  <si>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</si>
  <si>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</si>
  <si>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</si>
  <si>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</si>
  <si>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</si>
  <si>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</si>
  <si>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</si>
  <si>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</si>
  <si>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</si>
  <si>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</si>
  <si>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</si>
  <si>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</si>
  <si>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</si>
  <si>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</si>
  <si>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</si>
  <si>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</si>
  <si>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</si>
  <si>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</si>
  <si>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</si>
  <si>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</si>
  <si>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</si>
  <si>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</si>
  <si>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</si>
  <si>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</si>
  <si>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</si>
  <si>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</si>
  <si>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</si>
  <si>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</si>
  <si>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</si>
  <si>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</si>
  <si>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</si>
  <si>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</si>
  <si>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</si>
  <si>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</si>
  <si>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</si>
  <si>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</si>
  <si>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</si>
  <si>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</si>
  <si>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</si>
  <si>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</si>
  <si>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</si>
  <si>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</si>
  <si>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</si>
  <si>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</si>
  <si>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</si>
  <si>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</si>
  <si>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</si>
  <si>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</si>
  <si>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</si>
  <si>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</si>
  <si>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</si>
  <si>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</si>
  <si>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</si>
  <si>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</si>
  <si>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</si>
  <si>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</si>
  <si>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</si>
  <si>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</si>
  <si>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</si>
  <si>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</si>
  <si>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</si>
  <si>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</si>
  <si>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</si>
  <si>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</si>
  <si>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</si>
  <si>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</si>
  <si>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</si>
  <si>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</si>
  <si>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</si>
  <si>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</si>
  <si>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</si>
  <si>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</si>
  <si>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</si>
  <si>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</si>
  <si>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</si>
  <si>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</si>
  <si>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</si>
  <si>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</si>
  <si>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</si>
  <si>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</si>
  <si>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</si>
  <si>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</si>
  <si>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</si>
  <si>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</si>
  <si>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</si>
  <si>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</si>
  <si>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</si>
  <si>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</si>
  <si>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</si>
  <si>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</si>
  <si>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</si>
  <si>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</si>
  <si>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</si>
  <si>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</si>
  <si>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</si>
  <si>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</si>
  <si>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</si>
  <si>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</si>
  <si>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</si>
  <si>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</si>
  <si>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</si>
  <si>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</si>
  <si>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</si>
  <si>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</si>
  <si>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</si>
  <si>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</si>
  <si>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</si>
  <si>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</si>
  <si>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</si>
  <si>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</si>
  <si>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</si>
  <si>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</si>
  <si>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</si>
  <si>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</si>
  <si>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</si>
  <si>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</si>
  <si>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</si>
  <si>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</si>
  <si>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</si>
  <si>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</si>
  <si>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</si>
  <si>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</si>
  <si>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</si>
  <si>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</si>
  <si>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</si>
  <si>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</si>
  <si>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</si>
  <si>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</si>
  <si>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</si>
  <si>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</si>
  <si>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</si>
  <si>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</si>
  <si>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</si>
  <si>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</si>
  <si>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</si>
  <si>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</si>
  <si>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</si>
  <si>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</si>
  <si>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</si>
  <si>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</si>
  <si>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</si>
  <si>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</si>
  <si>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</si>
  <si>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</si>
  <si>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</si>
  <si>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仁寶</t>
    <phoneticPr fontId="2" type="noConversion"/>
  </si>
  <si>
    <t>鴻海</t>
    <phoneticPr fontId="2" type="noConversion"/>
  </si>
  <si>
    <t>雷科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</si>
</sst>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>
      <c r="A1" s="67" t="s">
        <v>80</v>
      </c>
      <c r="B1" s="67"/>
      <c r="C1" s="67"/>
      <c r="D1" s="67" t="s">
        <v>1</v>
      </c>
      <c r="E1" s="67"/>
      <c r="F1" s="67"/>
      <c r="H1" s="67" t="s">
        <v>91</v>
      </c>
      <c r="I1" s="67"/>
      <c r="J1" s="67"/>
      <c r="K1" s="67" t="s">
        <v>1</v>
      </c>
      <c r="L1" s="67"/>
      <c r="M1" s="67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1"/>
  <sheetViews>
    <sheetView workbookViewId="0">
      <pane ySplit="2" topLeftCell="A3" activePane="bottomLeft" state="frozen"/>
      <selection pane="bottomLeft" activeCell="F1" sqref="A1:XFD2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</cols>
  <sheetData>
    <row r="1" spans="1:8">
      <c r="A1" s="68" t="s">
        <v>96581</v>
      </c>
      <c r="B1" s="68" t="s">
        <v>96582</v>
      </c>
      <c r="C1" s="68" t="s">
        <v>71754</v>
      </c>
      <c r="D1" s="68" t="s">
        <v>71755</v>
      </c>
      <c r="E1" s="68" t="s">
        <v>142</v>
      </c>
      <c r="F1" s="35" t="s">
        <v>96222</v>
      </c>
      <c r="G1" s="36" t="s">
        <v>96251</v>
      </c>
      <c r="H1" s="11"/>
    </row>
    <row r="2" spans="1:8">
      <c r="A2" s="68"/>
      <c r="B2" s="68"/>
      <c r="C2" s="68"/>
      <c r="D2" s="68"/>
      <c r="E2" s="68"/>
      <c r="F2" s="35">
        <f>SUM(F3:F162)</f>
        <v>-10035.008000000005</v>
      </c>
      <c r="G2" s="37">
        <f>SUM(G3:G162)</f>
        <v>74265.75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1000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26940.75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>
    <filterColumn colId="4">
      <filters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xSplit="3" ySplit="2" topLeftCell="D151" activePane="bottomRight" state="frozen"/>
      <selection pane="topRight" activeCell="D1" sqref="D1"/>
      <selection pane="bottomLeft" activeCell="A3" sqref="A3"/>
      <selection pane="bottomRight" activeCell="F162" sqref="F162"/>
    </sheetView>
  </sheetViews>
  <sheetFormatPr defaultColWidth="8.88671875" defaultRowHeight="16.2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>
      <c r="A1" s="67" t="s">
        <v>124</v>
      </c>
      <c r="B1" s="67" t="s">
        <v>96582</v>
      </c>
      <c r="C1" s="67" t="s">
        <v>133</v>
      </c>
      <c r="D1" s="69" t="s">
        <v>138</v>
      </c>
      <c r="E1" s="69"/>
      <c r="F1" s="20">
        <f>SUM(F3:F561)</f>
        <v>1136463.3999999999</v>
      </c>
      <c r="G1" s="69" t="s">
        <v>96209</v>
      </c>
      <c r="H1" s="69"/>
      <c r="I1" s="20">
        <f>SUM(I3:I561)</f>
        <v>1052162.642</v>
      </c>
      <c r="J1" s="51"/>
      <c r="K1" s="66">
        <f>F1-I1</f>
        <v>84300.757999999914</v>
      </c>
    </row>
    <row r="2" spans="1:15">
      <c r="A2" s="67"/>
      <c r="B2" s="67"/>
      <c r="C2" s="67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9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9">
      <c r="A162" s="2">
        <v>45959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9">
      <c r="A163" s="2"/>
    </row>
    <row r="164" spans="1:9">
      <c r="A164" s="2"/>
    </row>
    <row r="165" spans="1:9">
      <c r="A165" s="2"/>
    </row>
    <row r="166" spans="1:9">
      <c r="A166" s="2"/>
    </row>
  </sheetData>
  <autoFilter ref="A1:I106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tabSelected="1" workbookViewId="0">
      <pane ySplit="2" topLeftCell="A3" activePane="bottomLeft" state="frozen"/>
      <selection pane="bottomLeft" activeCell="H8" sqref="H8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</cols>
  <sheetData>
    <row r="1" spans="1:5">
      <c r="A1" s="68" t="s">
        <v>96581</v>
      </c>
      <c r="B1" s="68" t="s">
        <v>96582</v>
      </c>
      <c r="C1" s="68" t="s">
        <v>71754</v>
      </c>
      <c r="D1" s="68" t="s">
        <v>71755</v>
      </c>
      <c r="E1" s="11"/>
    </row>
    <row r="2" spans="1:5">
      <c r="A2" s="68"/>
      <c r="B2" s="68"/>
      <c r="C2" s="68"/>
      <c r="D2" s="68"/>
    </row>
    <row r="3" spans="1:5">
      <c r="A3" s="27">
        <f>VLOOKUP(B3,上市公司基本資料!A:H,2,0)</f>
        <v>2377</v>
      </c>
      <c r="B3" s="27" t="s">
        <v>96583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</row>
    <row r="4" spans="1:5">
      <c r="A4" s="27">
        <f>VLOOKUP(B4,上市公司基本資料!A:H,2,0)</f>
        <v>2324</v>
      </c>
      <c r="B4" s="27" t="s">
        <v>96584</v>
      </c>
      <c r="C4" s="27" t="str">
        <f>VLOOKUP(B4,上市公司基本資料!A:H,5,0)</f>
        <v>上市</v>
      </c>
      <c r="D4" s="27" t="str">
        <f>VLOOKUP(B4,上市公司基本資料!A:H,6,0)</f>
        <v>電腦及週邊設備業</v>
      </c>
    </row>
    <row r="5" spans="1:5">
      <c r="A5" s="27">
        <f>VLOOKUP(B5,上市公司基本資料!A:H,2,0)</f>
        <v>2449</v>
      </c>
      <c r="B5" s="27" t="s">
        <v>53</v>
      </c>
      <c r="C5" s="27" t="str">
        <f>VLOOKUP(B5,上市公司基本資料!A:H,5,0)</f>
        <v>上市</v>
      </c>
      <c r="D5" s="27" t="str">
        <f>VLOOKUP(B5,上市公司基本資料!A:H,6,0)</f>
        <v>半導體業</v>
      </c>
    </row>
    <row r="6" spans="1:5">
      <c r="A6" s="60">
        <f>VLOOKUP(B6,上市公司基本資料!A:H,2,0)</f>
        <v>3037</v>
      </c>
      <c r="B6" s="60" t="s">
        <v>57</v>
      </c>
      <c r="C6" s="60" t="str">
        <f>VLOOKUP(B6,上市公司基本資料!A:H,5,0)</f>
        <v>上市</v>
      </c>
      <c r="D6" s="60" t="str">
        <f>VLOOKUP(B6,上市公司基本資料!A:H,6,0)</f>
        <v>電子零組件業</v>
      </c>
    </row>
    <row r="7" spans="1:5">
      <c r="A7" s="27">
        <f>VLOOKUP(B7,上市公司基本資料!A:H,2,0)</f>
        <v>2317</v>
      </c>
      <c r="B7" s="27" t="s">
        <v>96585</v>
      </c>
      <c r="C7" s="27" t="str">
        <f>VLOOKUP(B7,上市公司基本資料!A:H,5,0)</f>
        <v>上市</v>
      </c>
      <c r="D7" s="27" t="str">
        <f>VLOOKUP(B7,上市公司基本資料!A:H,6,0)</f>
        <v>其他電子業</v>
      </c>
    </row>
    <row r="8" spans="1:5">
      <c r="A8" s="27">
        <f>VLOOKUP(B8,上市公司基本資料!A:H,2,0)</f>
        <v>6207</v>
      </c>
      <c r="B8" s="27" t="s">
        <v>96586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</row>
    <row r="9" spans="1:5">
      <c r="A9" s="27">
        <f>VLOOKUP(B9,上市公司基本資料!A:H,2,0)</f>
        <v>2328</v>
      </c>
      <c r="B9" s="27" t="s">
        <v>136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</row>
  </sheetData>
  <autoFilter ref="A1:D10"/>
  <mergeCells count="4">
    <mergeCell ref="A1:A2"/>
    <mergeCell ref="B1:B2"/>
    <mergeCell ref="C1:C2"/>
    <mergeCell ref="D1:D2"/>
  </mergeCells>
  <phoneticPr fontId="2" type="noConversion"/>
  <conditionalFormatting sqref="A3:D1048576"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2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D2"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2">
    <cfRule type="colorScale" priority="257">
      <colorScale>
        <cfvo type="min"/>
        <cfvo type="max"/>
        <color rgb="FFFCFCFF"/>
        <color rgb="FFF8696B"/>
      </colorScale>
    </cfRule>
  </conditionalFormatting>
  <conditionalFormatting sqref="A3:D9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opLeftCell="A7" workbookViewId="0">
      <selection activeCell="B21" sqref="B21"/>
    </sheetView>
  </sheetViews>
  <sheetFormatPr defaultRowHeight="16.2"/>
  <cols>
    <col min="2" max="2" width="99.777343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7.2">
      <c r="A11" s="54">
        <v>45915</v>
      </c>
      <c r="B11" s="53" t="s">
        <v>96487</v>
      </c>
    </row>
    <row r="12" spans="1:2" ht="97.2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>
      <c r="A1" s="70" t="s">
        <v>96475</v>
      </c>
      <c r="B1" s="70"/>
      <c r="C1" s="70"/>
      <c r="D1" s="70"/>
      <c r="E1" s="70"/>
      <c r="F1" s="70"/>
      <c r="G1" s="70"/>
      <c r="H1" s="70"/>
    </row>
    <row r="2" spans="1:10" ht="16.2" customHeight="1">
      <c r="A2" s="68" t="s">
        <v>0</v>
      </c>
      <c r="B2" s="68"/>
      <c r="C2" s="68"/>
      <c r="D2" s="71" t="s">
        <v>96273</v>
      </c>
      <c r="E2" s="71" t="s">
        <v>96270</v>
      </c>
      <c r="F2" s="71" t="s">
        <v>96271</v>
      </c>
      <c r="G2" s="71" t="s">
        <v>96272</v>
      </c>
      <c r="H2" s="71" t="s">
        <v>96281</v>
      </c>
      <c r="I2" s="67" t="s">
        <v>10</v>
      </c>
      <c r="J2" s="67" t="s">
        <v>96537</v>
      </c>
    </row>
    <row r="3" spans="1:10" ht="19.8">
      <c r="A3" s="27" t="s">
        <v>119</v>
      </c>
      <c r="B3" s="44" t="s">
        <v>120</v>
      </c>
      <c r="C3" s="44" t="s">
        <v>71752</v>
      </c>
      <c r="D3" s="68"/>
      <c r="E3" s="68"/>
      <c r="F3" s="68"/>
      <c r="G3" s="71"/>
      <c r="H3" s="71"/>
      <c r="I3" s="67"/>
      <c r="J3" s="67"/>
    </row>
    <row r="4" spans="1:10" ht="19.8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7" t="s">
        <v>83450</v>
      </c>
      <c r="B33451" s="67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topLeftCell="A4" zoomScale="70" zoomScaleNormal="70" workbookViewId="0">
      <selection activeCell="H26" sqref="H2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>
      <c r="A1" s="67" t="s">
        <v>0</v>
      </c>
      <c r="B1" s="67"/>
      <c r="C1" s="67"/>
      <c r="D1" s="72" t="s">
        <v>96226</v>
      </c>
      <c r="E1" s="67" t="s">
        <v>96225</v>
      </c>
      <c r="F1" s="67" t="s">
        <v>96227</v>
      </c>
      <c r="G1" s="67" t="s">
        <v>96228</v>
      </c>
      <c r="H1" s="67" t="s">
        <v>107</v>
      </c>
      <c r="I1" s="1" t="s">
        <v>135</v>
      </c>
      <c r="J1" s="67" t="s">
        <v>96246</v>
      </c>
      <c r="K1" s="1" t="s">
        <v>96245</v>
      </c>
    </row>
    <row r="2" spans="1:11" ht="19.8">
      <c r="A2" s="1" t="s">
        <v>119</v>
      </c>
      <c r="B2" s="21" t="s">
        <v>120</v>
      </c>
      <c r="C2" s="21" t="s">
        <v>71752</v>
      </c>
      <c r="D2" s="67"/>
      <c r="E2" s="67"/>
      <c r="F2" s="67"/>
      <c r="G2" s="67"/>
      <c r="H2" s="67"/>
      <c r="I2" s="1">
        <v>10000</v>
      </c>
      <c r="J2" s="67"/>
      <c r="K2" s="1">
        <f>SUM(K3:K25)</f>
        <v>81200</v>
      </c>
    </row>
    <row r="3" spans="1:11" ht="19.8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>
      <c r="A1" s="1" t="s">
        <v>96465</v>
      </c>
      <c r="B1" s="1" t="s">
        <v>96466</v>
      </c>
    </row>
    <row r="2" spans="1:2" ht="16.2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>
      <c r="A1" s="68" t="s">
        <v>0</v>
      </c>
      <c r="B1" s="68"/>
      <c r="C1" s="68"/>
      <c r="D1" s="71" t="s">
        <v>96273</v>
      </c>
      <c r="E1" s="71" t="s">
        <v>96270</v>
      </c>
      <c r="F1" s="71" t="s">
        <v>96271</v>
      </c>
      <c r="G1" s="71" t="s">
        <v>96272</v>
      </c>
      <c r="H1" s="71" t="s">
        <v>96281</v>
      </c>
      <c r="I1" s="67" t="s">
        <v>10</v>
      </c>
    </row>
    <row r="2" spans="1:9" ht="19.8">
      <c r="A2" s="27" t="s">
        <v>119</v>
      </c>
      <c r="B2" s="44" t="s">
        <v>120</v>
      </c>
      <c r="C2" s="44" t="s">
        <v>96223</v>
      </c>
      <c r="D2" s="68"/>
      <c r="E2" s="68"/>
      <c r="F2" s="68"/>
      <c r="G2" s="71"/>
      <c r="H2" s="71"/>
      <c r="I2" s="67"/>
    </row>
    <row r="3" spans="1:9" ht="19.8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>
      <c r="A7" s="27"/>
      <c r="B7" s="27"/>
      <c r="C7" s="44"/>
      <c r="D7" s="27"/>
      <c r="E7" s="45"/>
      <c r="F7" s="27"/>
      <c r="G7" s="27"/>
      <c r="H7" s="50"/>
    </row>
    <row r="8" spans="1:9" ht="19.8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>
      <c r="B12" s="21"/>
      <c r="C12" s="21"/>
    </row>
    <row r="13" spans="1:9" ht="19.8">
      <c r="B13" s="21"/>
      <c r="C13" s="21"/>
    </row>
    <row r="14" spans="1:9" ht="19.8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已命名的範圍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2025-11-06T04:25:24Z</dcterms:modified>
</cp:coreProperties>
</file>