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P\OneDrive\Desktop\works_sales_DA\"/>
    </mc:Choice>
  </mc:AlternateContent>
  <xr:revisionPtr revIDLastSave="0" documentId="13_ncr:1_{05386043-7B0D-4599-9014-251F7F4A41D0}" xr6:coauthVersionLast="47" xr6:coauthVersionMax="47" xr10:uidLastSave="{00000000-0000-0000-0000-000000000000}"/>
  <bookViews>
    <workbookView xWindow="-108" yWindow="-108" windowWidth="23256" windowHeight="12456" xr2:uid="{F8ECBA6C-BE98-47D8-8F27-FB595CA780F4}"/>
  </bookViews>
  <sheets>
    <sheet name="Analysis" sheetId="1" r:id="rId1"/>
    <sheet name="Time series Dashboard" sheetId="2" r:id="rId2"/>
  </sheets>
  <definedNames>
    <definedName name="Slicer_Year">#N/A</definedName>
  </definedNames>
  <calcPr calcId="191029"/>
  <pivotCaches>
    <pivotCache cacheId="142" r:id="rId3"/>
    <pivotCache cacheId="143" r:id="rId4"/>
  </pivotCaches>
  <extLst>
    <ext xmlns:x14="http://schemas.microsoft.com/office/spreadsheetml/2009/9/main" uri="{876F7934-8845-4945-9796-88D515C7AA90}">
      <x14:pivotCaches>
        <pivotCache cacheId="94" r:id="rId5"/>
      </x14:pivotCaches>
    </ex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71c48fa6-b91a-4b12-a2a0-1906dbb68c9c" name="FactInternetSales" connection="Query - FactInternetSales"/>
          <x15:modelTable id="DimSalesTerritory_a7e93dc2-e9fa-49ed-8574-82a801d54710" name="DimSalesTerritory" connection="Query - DimSalesTerritory"/>
          <x15:modelTable id="DimProduct_7d8fcec5-a1d2-466f-acbe-fb52c6a940ed" name="DimProduct" connection="Query - DimProduct"/>
          <x15:modelTable id="DimGeography_9602f398-8405-4907-8474-b22f27adccb8" name="DimGeography" connection="Query - DimGeography"/>
          <x15:modelTable id="DimDate_606895ec-9e6b-44c0-be87-066404006158" name="DimDate" connection="Query - DimDate"/>
          <x15:modelTable id="DimCustomer_a510eebe-09e7-4371-b982-f239a301adfb" name="DimCustomer" connection="Query - DimCustomer"/>
          <x15:modelTable id="All Measures_88a6eab9-8af8-4213-a954-9006085f2df8"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extLst>
          <ext xmlns:x16="http://schemas.microsoft.com/office/spreadsheetml/2014/11/main" uri="{9835A34E-60A6-4A7C-AAB8-D5F71C897F49}">
            <x16:modelTimeGroupings>
              <x16:modelTimeGrouping tableName="DimDat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 i="1" l="1" a="1"/>
  <c r="J16" i="1" s="1"/>
  <c r="J17" i="1" a="1"/>
  <c r="J17" i="1" s="1"/>
  <c r="J18" i="1" a="1"/>
  <c r="J18" i="1" s="1"/>
  <c r="J15" i="1" a="1"/>
  <c r="J15" i="1" s="1"/>
  <c r="J14" i="1" a="1"/>
  <c r="J14" i="1" s="1"/>
  <c r="K14" i="1" s="1"/>
  <c r="I15" i="1"/>
  <c r="I16" i="1"/>
  <c r="I17" i="1"/>
  <c r="I18" i="1"/>
  <c r="I14" i="1"/>
  <c r="G8" i="1"/>
  <c r="G9" i="1"/>
  <c r="G10" i="1"/>
  <c r="G11" i="1"/>
  <c r="G12" i="1"/>
  <c r="G13" i="1"/>
  <c r="G14" i="1"/>
  <c r="G15" i="1"/>
  <c r="G7" i="1"/>
  <c r="K16" i="1" l="1"/>
  <c r="L16" i="1" s="1"/>
  <c r="K15" i="1"/>
  <c r="L15" i="1" s="1"/>
  <c r="K18" i="1"/>
  <c r="L18" i="1" s="1"/>
  <c r="K17" i="1"/>
  <c r="L17" i="1" s="1"/>
  <c r="I23" i="1" l="1"/>
  <c r="I24"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22A2C3-EF24-4B3F-A5AE-A95693915F2B}" name="Query - All Measures" description="Connection to the 'All Measures' query in the workbook." type="100" refreshedVersion="7" minRefreshableVersion="5">
    <extLst>
      <ext xmlns:x15="http://schemas.microsoft.com/office/spreadsheetml/2010/11/main" uri="{DE250136-89BD-433C-8126-D09CA5730AF9}">
        <x15:connection id="ea35263b-36d5-47a1-ba32-db228d22f97d"/>
      </ext>
    </extLst>
  </connection>
  <connection id="2" xr16:uid="{3EED136C-74E1-44CF-9272-75C8DB342787}" name="Query - DimCustomer" description="Connection to the 'DimCustomer' query in the workbook." type="100" refreshedVersion="7" minRefreshableVersion="5">
    <extLst>
      <ext xmlns:x15="http://schemas.microsoft.com/office/spreadsheetml/2010/11/main" uri="{DE250136-89BD-433C-8126-D09CA5730AF9}">
        <x15:connection id="dd111177-50f5-4e01-9af6-dface70e477e">
          <x15:oledbPr connection="Provider=Microsoft.Mashup.OleDb.1;Data Source=$Workbook$;Location=DimCustomer;Extended Properties=&quot;&quot;">
            <x15:dbTables>
              <x15:dbTable name="DimCustomer"/>
            </x15:dbTables>
          </x15:oledbPr>
        </x15:connection>
      </ext>
    </extLst>
  </connection>
  <connection id="3" xr16:uid="{3E3F027E-3AAE-4F8B-9893-AF020FA03FB3}" name="Query - DimDate" description="Connection to the 'DimDate' query in the workbook." type="100" refreshedVersion="7" minRefreshableVersion="5">
    <extLst>
      <ext xmlns:x15="http://schemas.microsoft.com/office/spreadsheetml/2010/11/main" uri="{DE250136-89BD-433C-8126-D09CA5730AF9}">
        <x15:connection id="665899bf-201a-4a06-9eb8-c532fb89691e">
          <x15:oledbPr connection="Provider=Microsoft.Mashup.OleDb.1;Data Source=$Workbook$;Location=DimDate;Extended Properties=&quot;&quot;">
            <x15:dbTables>
              <x15:dbTable name="DimDate"/>
            </x15:dbTables>
          </x15:oledbPr>
        </x15:connection>
      </ext>
    </extLst>
  </connection>
  <connection id="4" xr16:uid="{7A43886E-B75C-4A9B-83F6-08568CA0EF6E}" name="Query - DimGeography" description="Connection to the 'DimGeography' query in the workbook." type="100" refreshedVersion="7" minRefreshableVersion="5">
    <extLst>
      <ext xmlns:x15="http://schemas.microsoft.com/office/spreadsheetml/2010/11/main" uri="{DE250136-89BD-433C-8126-D09CA5730AF9}">
        <x15:connection id="f78a2aaa-bf4f-435a-bf77-e7b4f7f37728">
          <x15:oledbPr connection="Provider=Microsoft.Mashup.OleDb.1;Data Source=$Workbook$;Location=DimGeography;Extended Properties=&quot;&quot;">
            <x15:dbTables>
              <x15:dbTable name="DimGeography"/>
            </x15:dbTables>
          </x15:oledbPr>
        </x15:connection>
      </ext>
    </extLst>
  </connection>
  <connection id="5" xr16:uid="{6AC651E9-6B4A-48CD-8E4D-3D3BFD8FD2D7}" name="Query - DimProduct" description="Connection to the 'DimProduct' query in the workbook." type="100" refreshedVersion="7" minRefreshableVersion="5">
    <extLst>
      <ext xmlns:x15="http://schemas.microsoft.com/office/spreadsheetml/2010/11/main" uri="{DE250136-89BD-433C-8126-D09CA5730AF9}">
        <x15:connection id="eaec3ea1-cfe2-433e-a73f-a2b631f88702">
          <x15:oledbPr connection="Provider=Microsoft.Mashup.OleDb.1;Data Source=$Workbook$;Location=DimProduct;Extended Properties=&quot;&quot;">
            <x15:dbTables>
              <x15:dbTable name="DimProduct"/>
            </x15:dbTables>
          </x15:oledbPr>
        </x15:connection>
      </ext>
    </extLst>
  </connection>
  <connection id="6" xr16:uid="{2A0A4933-EB9F-4D7F-87E2-502FA2DC61B2}" name="Query - DimSalesTerritory" description="Connection to the 'DimSalesTerritory' query in the workbook." type="100" refreshedVersion="7" minRefreshableVersion="5">
    <extLst>
      <ext xmlns:x15="http://schemas.microsoft.com/office/spreadsheetml/2010/11/main" uri="{DE250136-89BD-433C-8126-D09CA5730AF9}">
        <x15:connection id="6ce8c48a-5da6-4fb9-9b3b-6c3c3127f816">
          <x15:oledbPr connection="Provider=Microsoft.Mashup.OleDb.1;Data Source=$Workbook$;Location=DimSalesTerritory;Extended Properties=&quot;&quot;">
            <x15:dbTables>
              <x15:dbTable name="DimSalesTerritory"/>
            </x15:dbTables>
          </x15:oledbPr>
        </x15:connection>
      </ext>
    </extLst>
  </connection>
  <connection id="7" xr16:uid="{02005E00-F35B-4307-8A1E-AC0ECB5ACDA7}" name="Query - FactInternetSales" description="Connection to the 'FactInternetSales' query in the workbook." type="100" refreshedVersion="7" minRefreshableVersion="5">
    <extLst>
      <ext xmlns:x15="http://schemas.microsoft.com/office/spreadsheetml/2010/11/main" uri="{DE250136-89BD-433C-8126-D09CA5730AF9}">
        <x15:connection id="9980f335-3de9-4a2f-90f2-c3923d4b5c1d"/>
      </ext>
    </extLst>
  </connection>
  <connection id="8" xr16:uid="{BA01A0CA-E1E9-46E3-9DAD-B29CB90216E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<sst xmlns="http://schemas.openxmlformats.org/spreadsheetml/2006/main" count="29" uniqueCount="17">
  <si>
    <t># Transaction</t>
  </si>
  <si>
    <t>All Products</t>
  </si>
  <si>
    <t>Sold Products</t>
  </si>
  <si>
    <t>Unsold Products</t>
  </si>
  <si>
    <t>% Profit Margin</t>
  </si>
  <si>
    <t>Values</t>
  </si>
  <si>
    <t xml:space="preserve"> COGS</t>
  </si>
  <si>
    <t xml:space="preserve"> Total Revenue</t>
  </si>
  <si>
    <t xml:space="preserve"> Total Profit</t>
  </si>
  <si>
    <t xml:space="preserve"> OrderQuantity</t>
  </si>
  <si>
    <t>Total Profit</t>
  </si>
  <si>
    <t>Year</t>
  </si>
  <si>
    <t>Option Button</t>
  </si>
  <si>
    <t>Above Average</t>
  </si>
  <si>
    <t>Total</t>
  </si>
  <si>
    <t>Percentage</t>
  </si>
  <si>
    <t>Caption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</si>
</sst>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
    <numFmt numFmtId="165" formatCode="[&lt;999999]0.00,&quot; k&quot;;[&lt;9999999999]0.00,,&quot; M&quot;;0.00&quot; B&quot;"/>
    <numFmt numFmtId="166" formatCode="[&lt;999999]&quot;$&quot;0.00,&quot; k&quot;;[&lt;9999999999]&quot;$&quot;0.00,,&quot; M&quot;;&quot;$&quot;0.00&quot; B&quot;"/>
    <numFmt numFmtId="168" formatCode="0.0%"/>
  </numFmts>
  <fonts count="4" x14ac:knownFonts="1">
    <font>
      <sz val="11"/>
      <color theme="1"/>
      <name val="Calibri"/>
      <family val="2"/>
      <scheme val="minor"/>
    </font>
    <font>
      <sz val="20"/>
      <color theme="1"/>
      <name val="Poppins"/>
    </font>
    <font>
      <sz val="8"/>
      <name val="Segoe UI"/>
      <family val="2"/>
    </font>
    <font>
      <sz val="11"/>
      <color theme="0"/>
      <name val="Calibri"/>
      <family val="2"/>
      <scheme val="minor"/>
    </font>
  </fonts>
  <fills count="3">
    <fill>
      <patternFill patternType="none"/>
    </fill>
    <fill>
      <patternFill patternType="gray125"/>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165" fontId="0" fillId="0" borderId="0" xfId="0" applyNumberFormat="1"/>
    <xf numFmtId="0" fontId="1" fillId="0" borderId="0" xfId="0" applyFont="1"/>
    <xf numFmtId="0" fontId="3" fillId="2" borderId="0" xfId="0" applyFont="1" applyFill="1"/>
    <xf numFmtId="0" fontId="0" fillId="0" borderId="1" xfId="0" pivotButton="1" applyBorder="1"/>
    <xf numFmtId="0" fontId="0" fillId="0" borderId="1" xfId="0" applyBorder="1"/>
    <xf numFmtId="0" fontId="0" fillId="0" borderId="1" xfId="0" applyBorder="1" applyAlignment="1">
      <alignment horizontal="left"/>
    </xf>
    <xf numFmtId="165" fontId="0" fillId="0" borderId="1" xfId="0" applyNumberFormat="1" applyBorder="1"/>
    <xf numFmtId="166" fontId="0" fillId="0" borderId="1" xfId="0" applyNumberFormat="1" applyBorder="1"/>
    <xf numFmtId="164" fontId="0" fillId="0" borderId="1" xfId="0" applyNumberFormat="1" applyBorder="1"/>
    <xf numFmtId="3" fontId="0" fillId="0" borderId="1" xfId="0" applyNumberFormat="1" applyBorder="1"/>
    <xf numFmtId="168" fontId="0" fillId="0" borderId="0" xfId="0" applyNumberFormat="1"/>
  </cellXfs>
  <cellStyles count="1">
    <cellStyle name="Normal" xfId="0" builtinId="0"/>
  </cellStyles>
  <dxfs count="25">
    <dxf>
      <font>
        <b/>
        <color theme="1"/>
      </font>
      <border>
        <bottom style="thin">
          <color theme="4"/>
        </bottom>
        <vertical/>
        <horizontal/>
      </border>
    </dxf>
    <dxf>
      <font>
        <color theme="1"/>
      </font>
      <fill>
        <patternFill>
          <bgColor theme="1" tint="0.34998626667073579"/>
        </patternFill>
      </fill>
      <border diagonalUp="0" diagonalDown="0">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lt;999999]&quot;$&quot;0.00,&quot; k&quot;;[&lt;9999999999]&quot;$&quot;0.00,,&quot; M&quot;;&quot;$&quot;0.00&quot; B&quot;"/>
    </dxf>
    <dxf>
      <numFmt numFmtId="166" formatCode="[&lt;999999]&quot;$&quot;0.00,&quot; k&quot;;[&lt;9999999999]&quot;$&quot;0.00,,&quot; M&quot;;&quot;$&quot;0.00&quot; B&quot;"/>
    </dxf>
    <dxf>
      <numFmt numFmtId="165" formatCode="[&lt;999999]0.00,&quot; k&quot;;[&lt;9999999999]0.00,,&quot; M&quot;;0.00&quot; B&quot;"/>
    </dxf>
    <dxf>
      <numFmt numFmtId="166" formatCode="[&lt;999999]&quot;$&quot;0.00,&quot; k&quot;;[&lt;9999999999]&quot;$&quot;0.00,,&quot; M&quot;;&quot;$&quot;0.00&quot; B&quot;"/>
    </dxf>
    <dxf>
      <numFmt numFmtId="166" formatCode="[&lt;999999]&quot;$&quot;0.00,&quot; k&quot;;[&lt;9999999999]&quot;$&quot;0.00,,&quot; M&quot;;&quot;$&quot;0.00&quot; B&quot;"/>
    </dxf>
    <dxf>
      <numFmt numFmtId="166" formatCode="[&lt;999999]&quot;$&quot;0.00,&quot; k&quot;;[&lt;9999999999]&quot;$&quot;0.00,,&quot; M&quot;;&quot;$&quot;0.00&quot; B&quot;"/>
    </dxf>
    <dxf>
      <numFmt numFmtId="165" formatCode="[&lt;999999]0.00,&quot; k&quot;;[&lt;9999999999]0.00,,&quot; M&quot;;0.00&quot; B&quot;"/>
    </dxf>
    <dxf>
      <numFmt numFmtId="165" formatCode="[&lt;999999]0.00,&quot; k&quot;;[&lt;9999999999]0.00,,&quot; M&quot;;0.00&quot; B&quot;"/>
    </dxf>
  </dxfs>
  <tableStyles count="1" defaultTableStyle="TableStyleMedium2" defaultPivotStyle="PivotStyleLight16">
    <tableStyle name="SlicerStyleLight1 2" pivot="0" table="0" count="10" xr9:uid="{FD7C216B-0860-4976-B6F4-97F8743460CC}">
      <tableStyleElement type="wholeTable" dxfId="1"/>
      <tableStyleElement type="headerRow" dxfId="0"/>
    </tableStyle>
  </tableStyles>
  <colors>
    <mruColors>
      <color rgb="FFE5E7EB"/>
      <color rgb="FF1E1E1E"/>
      <color rgb="FFB585D1"/>
      <color rgb="FF42BE65"/>
      <color rgb="FF0F62F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2BE6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18" Type="http://schemas.openxmlformats.org/officeDocument/2006/relationships/customXml" Target="../customXml/item5.xml"/><Relationship Id="rId26" Type="http://schemas.openxmlformats.org/officeDocument/2006/relationships/customXml" Target="../customXml/item13.xml"/><Relationship Id="rId21" Type="http://schemas.openxmlformats.org/officeDocument/2006/relationships/customXml" Target="../customXml/item8.xml"/><Relationship Id="rId34" Type="http://schemas.openxmlformats.org/officeDocument/2006/relationships/customXml" Target="../customXml/item21.xml"/><Relationship Id="rId7" Type="http://schemas.openxmlformats.org/officeDocument/2006/relationships/theme" Target="theme/theme1.xml"/><Relationship Id="rId12" Type="http://schemas.openxmlformats.org/officeDocument/2006/relationships/powerPivotData" Target="model/item.data"/><Relationship Id="rId17" Type="http://schemas.openxmlformats.org/officeDocument/2006/relationships/customXml" Target="../customXml/item4.xml"/><Relationship Id="rId25" Type="http://schemas.openxmlformats.org/officeDocument/2006/relationships/customXml" Target="../customXml/item12.xml"/><Relationship Id="rId33" Type="http://schemas.openxmlformats.org/officeDocument/2006/relationships/customXml" Target="../customXml/item20.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24" Type="http://schemas.openxmlformats.org/officeDocument/2006/relationships/customXml" Target="../customXml/item11.xml"/><Relationship Id="rId32" Type="http://schemas.openxmlformats.org/officeDocument/2006/relationships/customXml" Target="../customXml/item19.xml"/><Relationship Id="rId37" Type="http://schemas.openxmlformats.org/officeDocument/2006/relationships/customXml" Target="../customXml/item24.xml"/><Relationship Id="rId5" Type="http://schemas.openxmlformats.org/officeDocument/2006/relationships/pivotCacheDefinition" Target="pivotCache/pivotCacheDefinition3.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36" Type="http://schemas.openxmlformats.org/officeDocument/2006/relationships/customXml" Target="../customXml/item23.xml"/><Relationship Id="rId10" Type="http://schemas.openxmlformats.org/officeDocument/2006/relationships/sharedStrings" Target="sharedStrings.xml"/><Relationship Id="rId19" Type="http://schemas.openxmlformats.org/officeDocument/2006/relationships/customXml" Target="../customXml/item6.xml"/><Relationship Id="rId31" Type="http://schemas.openxmlformats.org/officeDocument/2006/relationships/customXml" Target="../customXml/item18.xml"/><Relationship Id="rId4" Type="http://schemas.openxmlformats.org/officeDocument/2006/relationships/pivotCacheDefinition" Target="pivotCache/pivotCacheDefinition2.xml"/><Relationship Id="rId9" Type="http://schemas.openxmlformats.org/officeDocument/2006/relationships/styles" Target="styles.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 Id="rId35" Type="http://schemas.openxmlformats.org/officeDocument/2006/relationships/customXml" Target="../customXml/item22.xml"/><Relationship Id="rId8" Type="http://schemas.openxmlformats.org/officeDocument/2006/relationships/connections" Target="connections.xml"/><Relationship Id="rId3"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630036630036632E-2"/>
          <c:y val="0.30364372469635625"/>
          <c:w val="0.91941391941391937"/>
          <c:h val="0.40980255006195293"/>
        </c:manualLayout>
      </c:layout>
      <c:barChart>
        <c:barDir val="col"/>
        <c:grouping val="clustered"/>
        <c:varyColors val="0"/>
        <c:ser>
          <c:idx val="0"/>
          <c:order val="0"/>
          <c:tx>
            <c:strRef>
              <c:f>Analysis!$I$14</c:f>
              <c:strCache>
                <c:ptCount val="1"/>
                <c:pt idx="0">
                  <c:v>Year</c:v>
                </c:pt>
              </c:strCache>
            </c:strRef>
          </c:tx>
          <c:spPr>
            <a:solidFill>
              <a:schemeClr val="accent1"/>
            </a:solidFill>
            <a:ln>
              <a:noFill/>
            </a:ln>
            <a:effectLst/>
          </c:spPr>
          <c:invertIfNegative val="0"/>
          <c:cat>
            <c:numRef>
              <c:f>Analysis!$I$15:$I$18</c:f>
              <c:numCache>
                <c:formatCode>General</c:formatCode>
                <c:ptCount val="4"/>
                <c:pt idx="0">
                  <c:v>2005</c:v>
                </c:pt>
                <c:pt idx="1">
                  <c:v>2006</c:v>
                </c:pt>
                <c:pt idx="2">
                  <c:v>2007</c:v>
                </c:pt>
                <c:pt idx="3">
                  <c:v>2008</c:v>
                </c:pt>
              </c:numCache>
            </c:numRef>
          </c:cat>
          <c:val>
            <c:numRef>
              <c:f>Analysis!$I$15:$I$18</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ED6C-445E-B672-D10BE114C3ED}"/>
            </c:ext>
          </c:extLst>
        </c:ser>
        <c:ser>
          <c:idx val="1"/>
          <c:order val="1"/>
          <c:tx>
            <c:strRef>
              <c:f>Analysis!$J$14</c:f>
              <c:strCache>
                <c:ptCount val="1"/>
                <c:pt idx="0">
                  <c:v> Total Revenue</c:v>
                </c:pt>
              </c:strCache>
            </c:strRef>
          </c:tx>
          <c:spPr>
            <a:solidFill>
              <a:srgbClr val="E5E7EB"/>
            </a:solidFill>
            <a:ln>
              <a:noFill/>
            </a:ln>
            <a:effectLst/>
          </c:spPr>
          <c:invertIfNegative val="0"/>
          <c:cat>
            <c:numRef>
              <c:f>Analysis!$I$15:$I$18</c:f>
              <c:numCache>
                <c:formatCode>General</c:formatCode>
                <c:ptCount val="4"/>
                <c:pt idx="0">
                  <c:v>2005</c:v>
                </c:pt>
                <c:pt idx="1">
                  <c:v>2006</c:v>
                </c:pt>
                <c:pt idx="2">
                  <c:v>2007</c:v>
                </c:pt>
                <c:pt idx="3">
                  <c:v>2008</c:v>
                </c:pt>
              </c:numCache>
            </c:numRef>
          </c:cat>
          <c:val>
            <c:numRef>
              <c:f>Analysis!$J$15:$J$18</c:f>
              <c:numCache>
                <c:formatCode>[&lt;999999]"$"0.00," k";[&lt;9999999999]"$"0.00,," M";"$"0.00" B"</c:formatCode>
                <c:ptCount val="4"/>
                <c:pt idx="0">
                  <c:v>33370192.171199914</c:v>
                </c:pt>
                <c:pt idx="1">
                  <c:v>69484523.200600073</c:v>
                </c:pt>
                <c:pt idx="2">
                  <c:v>102379613.11629985</c:v>
                </c:pt>
                <c:pt idx="3">
                  <c:v>101858616.70999517</c:v>
                </c:pt>
              </c:numCache>
            </c:numRef>
          </c:val>
          <c:extLst>
            <c:ext xmlns:c16="http://schemas.microsoft.com/office/drawing/2014/chart" uri="{C3380CC4-5D6E-409C-BE32-E72D297353CC}">
              <c16:uniqueId val="{00000001-ED6C-445E-B672-D10BE114C3ED}"/>
            </c:ext>
          </c:extLst>
        </c:ser>
        <c:ser>
          <c:idx val="3"/>
          <c:order val="3"/>
          <c:tx>
            <c:strRef>
              <c:f>Analysis!$L$14</c:f>
              <c:strCache>
                <c:ptCount val="1"/>
                <c:pt idx="0">
                  <c:v>Above Average</c:v>
                </c:pt>
              </c:strCache>
            </c:strRef>
          </c:tx>
          <c:spPr>
            <a:solidFill>
              <a:srgbClr val="42BE65"/>
            </a:solidFill>
            <a:ln>
              <a:noFill/>
            </a:ln>
            <a:effectLst/>
          </c:spPr>
          <c:invertIfNegative val="0"/>
          <c:val>
            <c:numRef>
              <c:f>Analysis!$L$15:$L$18</c:f>
              <c:numCache>
                <c:formatCode>General</c:formatCode>
                <c:ptCount val="4"/>
                <c:pt idx="0">
                  <c:v>0</c:v>
                </c:pt>
                <c:pt idx="1">
                  <c:v>0</c:v>
                </c:pt>
                <c:pt idx="2">
                  <c:v>102379613.11629985</c:v>
                </c:pt>
                <c:pt idx="3">
                  <c:v>101858616.70999517</c:v>
                </c:pt>
              </c:numCache>
            </c:numRef>
          </c:val>
          <c:extLst>
            <c:ext xmlns:c16="http://schemas.microsoft.com/office/drawing/2014/chart" uri="{C3380CC4-5D6E-409C-BE32-E72D297353CC}">
              <c16:uniqueId val="{00000004-ED6C-445E-B672-D10BE114C3ED}"/>
            </c:ext>
          </c:extLst>
        </c:ser>
        <c:dLbls>
          <c:showLegendKey val="0"/>
          <c:showVal val="0"/>
          <c:showCatName val="0"/>
          <c:showSerName val="0"/>
          <c:showPercent val="0"/>
          <c:showBubbleSize val="0"/>
        </c:dLbls>
        <c:gapWidth val="219"/>
        <c:overlap val="100"/>
        <c:axId val="1634462192"/>
        <c:axId val="1634458032"/>
      </c:barChart>
      <c:lineChart>
        <c:grouping val="standard"/>
        <c:varyColors val="0"/>
        <c:ser>
          <c:idx val="2"/>
          <c:order val="2"/>
          <c:tx>
            <c:strRef>
              <c:f>Analysis!$K$14</c:f>
              <c:strCache>
                <c:ptCount val="1"/>
                <c:pt idx="0">
                  <c:v>Average  Total Revenue</c:v>
                </c:pt>
              </c:strCache>
            </c:strRef>
          </c:tx>
          <c:spPr>
            <a:ln w="12700" cap="rnd">
              <a:solidFill>
                <a:schemeClr val="accent3"/>
              </a:solidFill>
              <a:round/>
            </a:ln>
            <a:effectLst/>
          </c:spPr>
          <c:marker>
            <c:symbol val="none"/>
          </c:marker>
          <c:val>
            <c:numRef>
              <c:f>Analysis!$K$15:$K$18</c:f>
              <c:numCache>
                <c:formatCode>[&lt;999999]"$"0.00," k";[&lt;9999999999]"$"0.00,," M";"$"0.00" B"</c:formatCode>
                <c:ptCount val="4"/>
                <c:pt idx="0">
                  <c:v>76773236.299523756</c:v>
                </c:pt>
                <c:pt idx="1">
                  <c:v>76773236.299523756</c:v>
                </c:pt>
                <c:pt idx="2">
                  <c:v>76773236.299523756</c:v>
                </c:pt>
                <c:pt idx="3">
                  <c:v>76773236.299523756</c:v>
                </c:pt>
              </c:numCache>
            </c:numRef>
          </c:val>
          <c:smooth val="0"/>
          <c:extLst>
            <c:ext xmlns:c16="http://schemas.microsoft.com/office/drawing/2014/chart" uri="{C3380CC4-5D6E-409C-BE32-E72D297353CC}">
              <c16:uniqueId val="{00000003-ED6C-445E-B672-D10BE114C3ED}"/>
            </c:ext>
          </c:extLst>
        </c:ser>
        <c:dLbls>
          <c:showLegendKey val="0"/>
          <c:showVal val="0"/>
          <c:showCatName val="0"/>
          <c:showSerName val="0"/>
          <c:showPercent val="0"/>
          <c:showBubbleSize val="0"/>
        </c:dLbls>
        <c:marker val="1"/>
        <c:smooth val="0"/>
        <c:axId val="1634462192"/>
        <c:axId val="1634458032"/>
      </c:lineChart>
      <c:catAx>
        <c:axId val="1634462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458032"/>
        <c:crosses val="autoZero"/>
        <c:auto val="1"/>
        <c:lblAlgn val="ctr"/>
        <c:lblOffset val="100"/>
        <c:noMultiLvlLbl val="0"/>
      </c:catAx>
      <c:valAx>
        <c:axId val="1634458032"/>
        <c:scaling>
          <c:orientation val="minMax"/>
        </c:scaling>
        <c:delete val="1"/>
        <c:axPos val="l"/>
        <c:numFmt formatCode="General" sourceLinked="1"/>
        <c:majorTickMark val="none"/>
        <c:minorTickMark val="none"/>
        <c:tickLblPos val="nextTo"/>
        <c:crossAx val="1634462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K$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426720</xdr:colOff>
      <xdr:row>2</xdr:row>
      <xdr:rowOff>53340</xdr:rowOff>
    </xdr:from>
    <xdr:to>
      <xdr:col>16</xdr:col>
      <xdr:colOff>0</xdr:colOff>
      <xdr:row>13</xdr:row>
      <xdr:rowOff>24834</xdr:rowOff>
    </xdr:to>
    <xdr:sp macro="" textlink="">
      <xdr:nvSpPr>
        <xdr:cNvPr id="2" name="Rectangle: Rounded Corners 1">
          <a:extLst>
            <a:ext uri="{FF2B5EF4-FFF2-40B4-BE49-F238E27FC236}">
              <a16:creationId xmlns:a16="http://schemas.microsoft.com/office/drawing/2014/main" id="{1B1738D8-2A5C-48DF-B7FC-3251D65173E1}"/>
            </a:ext>
          </a:extLst>
        </xdr:cNvPr>
        <xdr:cNvSpPr/>
      </xdr:nvSpPr>
      <xdr:spPr>
        <a:xfrm>
          <a:off x="426720" y="419100"/>
          <a:ext cx="9326880" cy="1983174"/>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87787</xdr:colOff>
      <xdr:row>5</xdr:row>
      <xdr:rowOff>7620</xdr:rowOff>
    </xdr:from>
    <xdr:to>
      <xdr:col>17</xdr:col>
      <xdr:colOff>222682</xdr:colOff>
      <xdr:row>12</xdr:row>
      <xdr:rowOff>70585</xdr:rowOff>
    </xdr:to>
    <xdr:sp macro="" textlink="">
      <xdr:nvSpPr>
        <xdr:cNvPr id="67" name="Rectangle: Rounded Corners 66">
          <a:extLst>
            <a:ext uri="{FF2B5EF4-FFF2-40B4-BE49-F238E27FC236}">
              <a16:creationId xmlns:a16="http://schemas.microsoft.com/office/drawing/2014/main" id="{8BD0A61E-CBF3-44E9-ABF1-3BAEAB9731AF}"/>
            </a:ext>
          </a:extLst>
        </xdr:cNvPr>
        <xdr:cNvSpPr/>
      </xdr:nvSpPr>
      <xdr:spPr>
        <a:xfrm>
          <a:off x="9231787" y="922020"/>
          <a:ext cx="1354095" cy="1343125"/>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278287</xdr:colOff>
      <xdr:row>5</xdr:row>
      <xdr:rowOff>0</xdr:rowOff>
    </xdr:from>
    <xdr:to>
      <xdr:col>2</xdr:col>
      <xdr:colOff>413182</xdr:colOff>
      <xdr:row>12</xdr:row>
      <xdr:rowOff>62965</xdr:rowOff>
    </xdr:to>
    <xdr:sp macro="" textlink="">
      <xdr:nvSpPr>
        <xdr:cNvPr id="35" name="Rectangle: Rounded Corners 34">
          <a:extLst>
            <a:ext uri="{FF2B5EF4-FFF2-40B4-BE49-F238E27FC236}">
              <a16:creationId xmlns:a16="http://schemas.microsoft.com/office/drawing/2014/main" id="{A09349A1-37D0-4C68-BD47-8F06373627F3}"/>
            </a:ext>
          </a:extLst>
        </xdr:cNvPr>
        <xdr:cNvSpPr/>
      </xdr:nvSpPr>
      <xdr:spPr>
        <a:xfrm>
          <a:off x="278287" y="914400"/>
          <a:ext cx="1354095" cy="1343125"/>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388620</xdr:colOff>
      <xdr:row>2</xdr:row>
      <xdr:rowOff>53340</xdr:rowOff>
    </xdr:from>
    <xdr:to>
      <xdr:col>23</xdr:col>
      <xdr:colOff>212305</xdr:colOff>
      <xdr:row>13</xdr:row>
      <xdr:rowOff>25908</xdr:rowOff>
    </xdr:to>
    <xdr:sp macro="" textlink="">
      <xdr:nvSpPr>
        <xdr:cNvPr id="39" name="Rectangle: Rounded Corners 38">
          <a:extLst>
            <a:ext uri="{FF2B5EF4-FFF2-40B4-BE49-F238E27FC236}">
              <a16:creationId xmlns:a16="http://schemas.microsoft.com/office/drawing/2014/main" id="{1CBA5670-454C-4648-9CA5-5A0010687800}"/>
            </a:ext>
          </a:extLst>
        </xdr:cNvPr>
        <xdr:cNvSpPr/>
      </xdr:nvSpPr>
      <xdr:spPr>
        <a:xfrm>
          <a:off x="10751820" y="419100"/>
          <a:ext cx="3481285" cy="1984248"/>
        </a:xfrm>
        <a:prstGeom prst="roundRect">
          <a:avLst>
            <a:gd name="adj" fmla="val 2864"/>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227490</xdr:colOff>
      <xdr:row>5</xdr:row>
      <xdr:rowOff>0</xdr:rowOff>
    </xdr:from>
    <xdr:to>
      <xdr:col>8</xdr:col>
      <xdr:colOff>358788</xdr:colOff>
      <xdr:row>12</xdr:row>
      <xdr:rowOff>61750</xdr:rowOff>
    </xdr:to>
    <xdr:sp macro="" textlink="">
      <xdr:nvSpPr>
        <xdr:cNvPr id="51" name="Rectangle: Rounded Corners 50">
          <a:extLst>
            <a:ext uri="{FF2B5EF4-FFF2-40B4-BE49-F238E27FC236}">
              <a16:creationId xmlns:a16="http://schemas.microsoft.com/office/drawing/2014/main" id="{B7111D35-2776-4B5A-93E8-97CACCED8CC2}"/>
            </a:ext>
          </a:extLst>
        </xdr:cNvPr>
        <xdr:cNvSpPr/>
      </xdr:nvSpPr>
      <xdr:spPr>
        <a:xfrm>
          <a:off x="3885090" y="914400"/>
          <a:ext cx="1350498" cy="134191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165975</xdr:colOff>
      <xdr:row>5</xdr:row>
      <xdr:rowOff>0</xdr:rowOff>
    </xdr:from>
    <xdr:to>
      <xdr:col>11</xdr:col>
      <xdr:colOff>297273</xdr:colOff>
      <xdr:row>12</xdr:row>
      <xdr:rowOff>61750</xdr:rowOff>
    </xdr:to>
    <xdr:sp macro="" textlink="">
      <xdr:nvSpPr>
        <xdr:cNvPr id="52" name="Rectangle: Rounded Corners 51">
          <a:extLst>
            <a:ext uri="{FF2B5EF4-FFF2-40B4-BE49-F238E27FC236}">
              <a16:creationId xmlns:a16="http://schemas.microsoft.com/office/drawing/2014/main" id="{34E5C4FA-F663-4296-B045-036625C1C023}"/>
            </a:ext>
          </a:extLst>
        </xdr:cNvPr>
        <xdr:cNvSpPr/>
      </xdr:nvSpPr>
      <xdr:spPr>
        <a:xfrm>
          <a:off x="5652375" y="914400"/>
          <a:ext cx="1350498" cy="134191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127320</xdr:colOff>
      <xdr:row>5</xdr:row>
      <xdr:rowOff>0</xdr:rowOff>
    </xdr:from>
    <xdr:to>
      <xdr:col>14</xdr:col>
      <xdr:colOff>258618</xdr:colOff>
      <xdr:row>12</xdr:row>
      <xdr:rowOff>61750</xdr:rowOff>
    </xdr:to>
    <xdr:sp macro="" textlink="">
      <xdr:nvSpPr>
        <xdr:cNvPr id="53" name="Rectangle: Rounded Corners 52">
          <a:extLst>
            <a:ext uri="{FF2B5EF4-FFF2-40B4-BE49-F238E27FC236}">
              <a16:creationId xmlns:a16="http://schemas.microsoft.com/office/drawing/2014/main" id="{59D6CBBB-AA61-4D49-B4FC-2F25F67BAC3E}"/>
            </a:ext>
          </a:extLst>
        </xdr:cNvPr>
        <xdr:cNvSpPr/>
      </xdr:nvSpPr>
      <xdr:spPr>
        <a:xfrm>
          <a:off x="7442520" y="914400"/>
          <a:ext cx="1350498" cy="134191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245035</xdr:colOff>
      <xdr:row>5</xdr:row>
      <xdr:rowOff>0</xdr:rowOff>
    </xdr:from>
    <xdr:to>
      <xdr:col>5</xdr:col>
      <xdr:colOff>376333</xdr:colOff>
      <xdr:row>12</xdr:row>
      <xdr:rowOff>61750</xdr:rowOff>
    </xdr:to>
    <xdr:sp macro="" textlink="">
      <xdr:nvSpPr>
        <xdr:cNvPr id="36" name="Rectangle: Rounded Corners 35">
          <a:extLst>
            <a:ext uri="{FF2B5EF4-FFF2-40B4-BE49-F238E27FC236}">
              <a16:creationId xmlns:a16="http://schemas.microsoft.com/office/drawing/2014/main" id="{A2F99F4C-DF31-4703-BA90-FF551A0990AB}"/>
            </a:ext>
          </a:extLst>
        </xdr:cNvPr>
        <xdr:cNvSpPr/>
      </xdr:nvSpPr>
      <xdr:spPr>
        <a:xfrm>
          <a:off x="2073835" y="914400"/>
          <a:ext cx="1350498" cy="134191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29654</xdr:colOff>
      <xdr:row>3</xdr:row>
      <xdr:rowOff>84684</xdr:rowOff>
    </xdr:from>
    <xdr:to>
      <xdr:col>4</xdr:col>
      <xdr:colOff>600399</xdr:colOff>
      <xdr:row>6</xdr:row>
      <xdr:rowOff>9400</xdr:rowOff>
    </xdr:to>
    <xdr:sp macro="" textlink="">
      <xdr:nvSpPr>
        <xdr:cNvPr id="19" name="Oval 18">
          <a:extLst>
            <a:ext uri="{FF2B5EF4-FFF2-40B4-BE49-F238E27FC236}">
              <a16:creationId xmlns:a16="http://schemas.microsoft.com/office/drawing/2014/main" id="{B189F6D2-7759-4574-A88F-010830816663}"/>
            </a:ext>
          </a:extLst>
        </xdr:cNvPr>
        <xdr:cNvSpPr/>
      </xdr:nvSpPr>
      <xdr:spPr>
        <a:xfrm>
          <a:off x="2468054" y="633324"/>
          <a:ext cx="570745" cy="473356"/>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600599</xdr:colOff>
      <xdr:row>3</xdr:row>
      <xdr:rowOff>77064</xdr:rowOff>
    </xdr:from>
    <xdr:to>
      <xdr:col>7</xdr:col>
      <xdr:colOff>561744</xdr:colOff>
      <xdr:row>6</xdr:row>
      <xdr:rowOff>1780</xdr:rowOff>
    </xdr:to>
    <xdr:sp macro="" textlink="">
      <xdr:nvSpPr>
        <xdr:cNvPr id="63" name="Oval 62">
          <a:extLst>
            <a:ext uri="{FF2B5EF4-FFF2-40B4-BE49-F238E27FC236}">
              <a16:creationId xmlns:a16="http://schemas.microsoft.com/office/drawing/2014/main" id="{BEBB1382-610B-4427-882F-F1493EAFFE78}"/>
            </a:ext>
          </a:extLst>
        </xdr:cNvPr>
        <xdr:cNvSpPr/>
      </xdr:nvSpPr>
      <xdr:spPr>
        <a:xfrm>
          <a:off x="4258199" y="625704"/>
          <a:ext cx="570745" cy="473356"/>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561944</xdr:colOff>
      <xdr:row>3</xdr:row>
      <xdr:rowOff>54204</xdr:rowOff>
    </xdr:from>
    <xdr:to>
      <xdr:col>10</xdr:col>
      <xdr:colOff>523089</xdr:colOff>
      <xdr:row>5</xdr:row>
      <xdr:rowOff>161800</xdr:rowOff>
    </xdr:to>
    <xdr:sp macro="" textlink="">
      <xdr:nvSpPr>
        <xdr:cNvPr id="64" name="Oval 63">
          <a:extLst>
            <a:ext uri="{FF2B5EF4-FFF2-40B4-BE49-F238E27FC236}">
              <a16:creationId xmlns:a16="http://schemas.microsoft.com/office/drawing/2014/main" id="{13FBDB68-9BCE-4F21-B68A-D092785F0F92}"/>
            </a:ext>
          </a:extLst>
        </xdr:cNvPr>
        <xdr:cNvSpPr/>
      </xdr:nvSpPr>
      <xdr:spPr>
        <a:xfrm>
          <a:off x="6048344" y="602844"/>
          <a:ext cx="570745" cy="473356"/>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523289</xdr:colOff>
      <xdr:row>3</xdr:row>
      <xdr:rowOff>38964</xdr:rowOff>
    </xdr:from>
    <xdr:to>
      <xdr:col>13</xdr:col>
      <xdr:colOff>484434</xdr:colOff>
      <xdr:row>5</xdr:row>
      <xdr:rowOff>146560</xdr:rowOff>
    </xdr:to>
    <xdr:sp macro="" textlink="">
      <xdr:nvSpPr>
        <xdr:cNvPr id="65" name="Oval 64">
          <a:extLst>
            <a:ext uri="{FF2B5EF4-FFF2-40B4-BE49-F238E27FC236}">
              <a16:creationId xmlns:a16="http://schemas.microsoft.com/office/drawing/2014/main" id="{F329BF03-58E8-4A2D-A2D7-FC979FF542B2}"/>
            </a:ext>
          </a:extLst>
        </xdr:cNvPr>
        <xdr:cNvSpPr/>
      </xdr:nvSpPr>
      <xdr:spPr>
        <a:xfrm>
          <a:off x="7838489" y="587604"/>
          <a:ext cx="570745" cy="473356"/>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89476</xdr:colOff>
      <xdr:row>10</xdr:row>
      <xdr:rowOff>17507</xdr:rowOff>
    </xdr:from>
    <xdr:to>
      <xdr:col>3</xdr:col>
      <xdr:colOff>68580</xdr:colOff>
      <xdr:row>12</xdr:row>
      <xdr:rowOff>121920</xdr:rowOff>
    </xdr:to>
    <xdr:sp macro="" textlink="">
      <xdr:nvSpPr>
        <xdr:cNvPr id="23" name="Oval 22">
          <a:extLst>
            <a:ext uri="{FF2B5EF4-FFF2-40B4-BE49-F238E27FC236}">
              <a16:creationId xmlns:a16="http://schemas.microsoft.com/office/drawing/2014/main" id="{DD290092-213F-49C0-859F-9F8B94E37C1C}"/>
            </a:ext>
          </a:extLst>
        </xdr:cNvPr>
        <xdr:cNvSpPr/>
      </xdr:nvSpPr>
      <xdr:spPr>
        <a:xfrm>
          <a:off x="1308676" y="1846307"/>
          <a:ext cx="588704" cy="470173"/>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388619</xdr:colOff>
      <xdr:row>5</xdr:row>
      <xdr:rowOff>93042</xdr:rowOff>
    </xdr:from>
    <xdr:to>
      <xdr:col>2</xdr:col>
      <xdr:colOff>354858</xdr:colOff>
      <xdr:row>6</xdr:row>
      <xdr:rowOff>164140</xdr:rowOff>
    </xdr:to>
    <xdr:sp macro="" textlink="">
      <xdr:nvSpPr>
        <xdr:cNvPr id="42" name="TextBox 41">
          <a:extLst>
            <a:ext uri="{FF2B5EF4-FFF2-40B4-BE49-F238E27FC236}">
              <a16:creationId xmlns:a16="http://schemas.microsoft.com/office/drawing/2014/main" id="{F0C5CCFE-0572-4724-9246-CA6433670AB7}"/>
            </a:ext>
          </a:extLst>
        </xdr:cNvPr>
        <xdr:cNvSpPr txBox="1"/>
      </xdr:nvSpPr>
      <xdr:spPr>
        <a:xfrm>
          <a:off x="388619" y="1007442"/>
          <a:ext cx="1185439" cy="253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latin typeface="Poppins" panose="00000500000000000000" pitchFamily="2" charset="0"/>
              <a:cs typeface="Poppins" panose="00000500000000000000" pitchFamily="2" charset="0"/>
            </a:rPr>
            <a:t>Total Qty</a:t>
          </a:r>
        </a:p>
      </xdr:txBody>
    </xdr:sp>
    <xdr:clientData/>
  </xdr:twoCellAnchor>
  <xdr:twoCellAnchor>
    <xdr:from>
      <xdr:col>15</xdr:col>
      <xdr:colOff>114300</xdr:colOff>
      <xdr:row>5</xdr:row>
      <xdr:rowOff>93042</xdr:rowOff>
    </xdr:from>
    <xdr:to>
      <xdr:col>17</xdr:col>
      <xdr:colOff>208085</xdr:colOff>
      <xdr:row>6</xdr:row>
      <xdr:rowOff>158062</xdr:rowOff>
    </xdr:to>
    <xdr:sp macro="" textlink="">
      <xdr:nvSpPr>
        <xdr:cNvPr id="43" name="TextBox 42">
          <a:extLst>
            <a:ext uri="{FF2B5EF4-FFF2-40B4-BE49-F238E27FC236}">
              <a16:creationId xmlns:a16="http://schemas.microsoft.com/office/drawing/2014/main" id="{FDA3C183-FC5F-4D7D-880D-67BFFD3EBA98}"/>
            </a:ext>
          </a:extLst>
        </xdr:cNvPr>
        <xdr:cNvSpPr txBox="1"/>
      </xdr:nvSpPr>
      <xdr:spPr>
        <a:xfrm>
          <a:off x="9258300" y="1007442"/>
          <a:ext cx="1312985" cy="247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a:latin typeface="Poppins" panose="00000500000000000000" pitchFamily="2" charset="0"/>
              <a:cs typeface="Poppins" panose="00000500000000000000" pitchFamily="2" charset="0"/>
            </a:rPr>
            <a:t># Transactions</a:t>
          </a:r>
        </a:p>
      </xdr:txBody>
    </xdr:sp>
    <xdr:clientData/>
  </xdr:twoCellAnchor>
  <xdr:twoCellAnchor>
    <xdr:from>
      <xdr:col>6</xdr:col>
      <xdr:colOff>259080</xdr:colOff>
      <xdr:row>6</xdr:row>
      <xdr:rowOff>122286</xdr:rowOff>
    </xdr:from>
    <xdr:to>
      <xdr:col>8</xdr:col>
      <xdr:colOff>315351</xdr:colOff>
      <xdr:row>8</xdr:row>
      <xdr:rowOff>47954</xdr:rowOff>
    </xdr:to>
    <xdr:sp macro="" textlink="">
      <xdr:nvSpPr>
        <xdr:cNvPr id="44" name="TextBox 43">
          <a:extLst>
            <a:ext uri="{FF2B5EF4-FFF2-40B4-BE49-F238E27FC236}">
              <a16:creationId xmlns:a16="http://schemas.microsoft.com/office/drawing/2014/main" id="{55D371B7-4F24-4225-8EC2-EB988C884E3A}"/>
            </a:ext>
          </a:extLst>
        </xdr:cNvPr>
        <xdr:cNvSpPr txBox="1"/>
      </xdr:nvSpPr>
      <xdr:spPr>
        <a:xfrm>
          <a:off x="3916680" y="1219566"/>
          <a:ext cx="1275471" cy="291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Total Revenue</a:t>
          </a:r>
        </a:p>
      </xdr:txBody>
    </xdr:sp>
    <xdr:clientData/>
  </xdr:twoCellAnchor>
  <xdr:twoCellAnchor>
    <xdr:from>
      <xdr:col>3</xdr:col>
      <xdr:colOff>266423</xdr:colOff>
      <xdr:row>6</xdr:row>
      <xdr:rowOff>122286</xdr:rowOff>
    </xdr:from>
    <xdr:to>
      <xdr:col>5</xdr:col>
      <xdr:colOff>355607</xdr:colOff>
      <xdr:row>8</xdr:row>
      <xdr:rowOff>5411</xdr:rowOff>
    </xdr:to>
    <xdr:sp macro="" textlink="">
      <xdr:nvSpPr>
        <xdr:cNvPr id="45" name="TextBox 44">
          <a:extLst>
            <a:ext uri="{FF2B5EF4-FFF2-40B4-BE49-F238E27FC236}">
              <a16:creationId xmlns:a16="http://schemas.microsoft.com/office/drawing/2014/main" id="{5C3192D3-8518-4D57-B09F-3607E98A414B}"/>
            </a:ext>
          </a:extLst>
        </xdr:cNvPr>
        <xdr:cNvSpPr txBox="1"/>
      </xdr:nvSpPr>
      <xdr:spPr>
        <a:xfrm>
          <a:off x="2095223" y="1219566"/>
          <a:ext cx="1308384" cy="248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Total COGS</a:t>
          </a:r>
        </a:p>
      </xdr:txBody>
    </xdr:sp>
    <xdr:clientData/>
  </xdr:twoCellAnchor>
  <xdr:twoCellAnchor>
    <xdr:from>
      <xdr:col>9</xdr:col>
      <xdr:colOff>289559</xdr:colOff>
      <xdr:row>6</xdr:row>
      <xdr:rowOff>122286</xdr:rowOff>
    </xdr:from>
    <xdr:to>
      <xdr:col>11</xdr:col>
      <xdr:colOff>180770</xdr:colOff>
      <xdr:row>8</xdr:row>
      <xdr:rowOff>17566</xdr:rowOff>
    </xdr:to>
    <xdr:sp macro="" textlink="">
      <xdr:nvSpPr>
        <xdr:cNvPr id="46" name="TextBox 45">
          <a:extLst>
            <a:ext uri="{FF2B5EF4-FFF2-40B4-BE49-F238E27FC236}">
              <a16:creationId xmlns:a16="http://schemas.microsoft.com/office/drawing/2014/main" id="{754E23C2-0971-46A8-8E7A-2AE151740552}"/>
            </a:ext>
          </a:extLst>
        </xdr:cNvPr>
        <xdr:cNvSpPr txBox="1"/>
      </xdr:nvSpPr>
      <xdr:spPr>
        <a:xfrm>
          <a:off x="5775959" y="1219566"/>
          <a:ext cx="1110411" cy="261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Total Profit</a:t>
          </a:r>
        </a:p>
      </xdr:txBody>
    </xdr:sp>
    <xdr:clientData/>
  </xdr:twoCellAnchor>
  <xdr:twoCellAnchor>
    <xdr:from>
      <xdr:col>12</xdr:col>
      <xdr:colOff>137160</xdr:colOff>
      <xdr:row>6</xdr:row>
      <xdr:rowOff>122286</xdr:rowOff>
    </xdr:from>
    <xdr:to>
      <xdr:col>14</xdr:col>
      <xdr:colOff>260956</xdr:colOff>
      <xdr:row>8</xdr:row>
      <xdr:rowOff>23644</xdr:rowOff>
    </xdr:to>
    <xdr:sp macro="" textlink="">
      <xdr:nvSpPr>
        <xdr:cNvPr id="47" name="TextBox 46">
          <a:extLst>
            <a:ext uri="{FF2B5EF4-FFF2-40B4-BE49-F238E27FC236}">
              <a16:creationId xmlns:a16="http://schemas.microsoft.com/office/drawing/2014/main" id="{8211815D-F624-4C90-960E-DD40D435FFA1}"/>
            </a:ext>
          </a:extLst>
        </xdr:cNvPr>
        <xdr:cNvSpPr txBox="1"/>
      </xdr:nvSpPr>
      <xdr:spPr>
        <a:xfrm>
          <a:off x="7452360" y="1219566"/>
          <a:ext cx="1342996" cy="267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 Profit Margin</a:t>
          </a:r>
        </a:p>
      </xdr:txBody>
    </xdr:sp>
    <xdr:clientData/>
  </xdr:twoCellAnchor>
  <xdr:twoCellAnchor>
    <xdr:from>
      <xdr:col>6</xdr:col>
      <xdr:colOff>228600</xdr:colOff>
      <xdr:row>7</xdr:row>
      <xdr:rowOff>167640</xdr:rowOff>
    </xdr:from>
    <xdr:to>
      <xdr:col>8</xdr:col>
      <xdr:colOff>352396</xdr:colOff>
      <xdr:row>9</xdr:row>
      <xdr:rowOff>152400</xdr:rowOff>
    </xdr:to>
    <xdr:sp macro="" textlink="Analysis!G9">
      <xdr:nvSpPr>
        <xdr:cNvPr id="55" name="TextBox 54">
          <a:extLst>
            <a:ext uri="{FF2B5EF4-FFF2-40B4-BE49-F238E27FC236}">
              <a16:creationId xmlns:a16="http://schemas.microsoft.com/office/drawing/2014/main" id="{956CAC64-D1D8-4543-9BF2-D0D1D8714E08}"/>
            </a:ext>
          </a:extLst>
        </xdr:cNvPr>
        <xdr:cNvSpPr txBox="1"/>
      </xdr:nvSpPr>
      <xdr:spPr>
        <a:xfrm>
          <a:off x="3886200" y="1447800"/>
          <a:ext cx="1342996"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13A602C-3232-47FA-928B-1C7038FDA2F3}" type="TxLink">
            <a:rPr lang="en-US" sz="1600" b="1" i="0" u="none" strike="noStrike">
              <a:solidFill>
                <a:srgbClr val="E5E7EB"/>
              </a:solidFill>
              <a:latin typeface="Poppins" panose="00000500000000000000" pitchFamily="2" charset="0"/>
              <a:cs typeface="Poppins" panose="00000500000000000000" pitchFamily="2" charset="0"/>
            </a:rPr>
            <a:pPr algn="ctr"/>
            <a:t>$102.38 M</a:t>
          </a:fld>
          <a:endParaRPr lang="en-US" sz="16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3</xdr:col>
      <xdr:colOff>236220</xdr:colOff>
      <xdr:row>7</xdr:row>
      <xdr:rowOff>167640</xdr:rowOff>
    </xdr:from>
    <xdr:to>
      <xdr:col>5</xdr:col>
      <xdr:colOff>375021</xdr:colOff>
      <xdr:row>9</xdr:row>
      <xdr:rowOff>101368</xdr:rowOff>
    </xdr:to>
    <xdr:sp macro="" textlink="Analysis!G8">
      <xdr:nvSpPr>
        <xdr:cNvPr id="56" name="TextBox 55">
          <a:extLst>
            <a:ext uri="{FF2B5EF4-FFF2-40B4-BE49-F238E27FC236}">
              <a16:creationId xmlns:a16="http://schemas.microsoft.com/office/drawing/2014/main" id="{567EC6B9-3F83-4C33-ADE3-6CAC74FBCB6D}"/>
            </a:ext>
          </a:extLst>
        </xdr:cNvPr>
        <xdr:cNvSpPr txBox="1"/>
      </xdr:nvSpPr>
      <xdr:spPr>
        <a:xfrm>
          <a:off x="2065020" y="1447800"/>
          <a:ext cx="1358001" cy="299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FA02410-1485-4552-8F13-51CF0A808AC3}" type="TxLink">
            <a:rPr lang="en-US" sz="1600" b="1" i="0" u="none" strike="noStrike">
              <a:solidFill>
                <a:srgbClr val="E5E7EB"/>
              </a:solidFill>
              <a:latin typeface="Poppins" panose="00000500000000000000" pitchFamily="2" charset="0"/>
              <a:cs typeface="Poppins" panose="00000500000000000000" pitchFamily="2" charset="0"/>
            </a:rPr>
            <a:pPr algn="ctr"/>
            <a:t>$59.83 M</a:t>
          </a:fld>
          <a:endParaRPr lang="en-US" sz="16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9</xdr:col>
      <xdr:colOff>152400</xdr:colOff>
      <xdr:row>7</xdr:row>
      <xdr:rowOff>167640</xdr:rowOff>
    </xdr:from>
    <xdr:to>
      <xdr:col>11</xdr:col>
      <xdr:colOff>313710</xdr:colOff>
      <xdr:row>9</xdr:row>
      <xdr:rowOff>107317</xdr:rowOff>
    </xdr:to>
    <xdr:sp macro="" textlink="Analysis!G11">
      <xdr:nvSpPr>
        <xdr:cNvPr id="57" name="TextBox 56">
          <a:extLst>
            <a:ext uri="{FF2B5EF4-FFF2-40B4-BE49-F238E27FC236}">
              <a16:creationId xmlns:a16="http://schemas.microsoft.com/office/drawing/2014/main" id="{C18393EF-F238-424B-B69E-DB5CFD23C814}"/>
            </a:ext>
          </a:extLst>
        </xdr:cNvPr>
        <xdr:cNvSpPr txBox="1"/>
      </xdr:nvSpPr>
      <xdr:spPr>
        <a:xfrm>
          <a:off x="5638800" y="1447800"/>
          <a:ext cx="1380510" cy="305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5967377-7BDD-4231-BA47-8D0C18B83E15}" type="TxLink">
            <a:rPr lang="en-US" sz="1600" b="1" i="0" u="none" strike="noStrike">
              <a:solidFill>
                <a:srgbClr val="E5E7EB"/>
              </a:solidFill>
              <a:latin typeface="Poppins" panose="00000500000000000000" pitchFamily="2" charset="0"/>
              <a:cs typeface="Poppins" panose="00000500000000000000" pitchFamily="2" charset="0"/>
            </a:rPr>
            <a:pPr algn="ctr"/>
            <a:t>$42.55 M</a:t>
          </a:fld>
          <a:endParaRPr lang="en-US" sz="16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12</xdr:col>
      <xdr:colOff>121920</xdr:colOff>
      <xdr:row>7</xdr:row>
      <xdr:rowOff>167640</xdr:rowOff>
    </xdr:from>
    <xdr:to>
      <xdr:col>14</xdr:col>
      <xdr:colOff>253218</xdr:colOff>
      <xdr:row>9</xdr:row>
      <xdr:rowOff>144780</xdr:rowOff>
    </xdr:to>
    <xdr:sp macro="" textlink="Analysis!G10">
      <xdr:nvSpPr>
        <xdr:cNvPr id="58" name="TextBox 57">
          <a:extLst>
            <a:ext uri="{FF2B5EF4-FFF2-40B4-BE49-F238E27FC236}">
              <a16:creationId xmlns:a16="http://schemas.microsoft.com/office/drawing/2014/main" id="{FECE2EA5-1441-4CFC-9827-6987107E6D41}"/>
            </a:ext>
          </a:extLst>
        </xdr:cNvPr>
        <xdr:cNvSpPr txBox="1"/>
      </xdr:nvSpPr>
      <xdr:spPr>
        <a:xfrm>
          <a:off x="7437120" y="1447800"/>
          <a:ext cx="1350498"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C1660D9-B8B6-4414-9C29-8C6C8B264C0D}" type="TxLink">
            <a:rPr lang="en-US" sz="1600" b="1" i="0" u="none" strike="noStrike">
              <a:solidFill>
                <a:srgbClr val="E5E7EB"/>
              </a:solidFill>
              <a:latin typeface="Poppins" panose="00000500000000000000" pitchFamily="2" charset="0"/>
              <a:cs typeface="Poppins" panose="00000500000000000000" pitchFamily="2" charset="0"/>
            </a:rPr>
            <a:pPr algn="ctr"/>
            <a:t>41.6%</a:t>
          </a:fld>
          <a:endParaRPr lang="en-US" sz="16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0</xdr:col>
      <xdr:colOff>297180</xdr:colOff>
      <xdr:row>7</xdr:row>
      <xdr:rowOff>12192</xdr:rowOff>
    </xdr:from>
    <xdr:to>
      <xdr:col>2</xdr:col>
      <xdr:colOff>405970</xdr:colOff>
      <xdr:row>8</xdr:row>
      <xdr:rowOff>111308</xdr:rowOff>
    </xdr:to>
    <xdr:sp macro="" textlink="Analysis!G15">
      <xdr:nvSpPr>
        <xdr:cNvPr id="59" name="TextBox 58">
          <a:extLst>
            <a:ext uri="{FF2B5EF4-FFF2-40B4-BE49-F238E27FC236}">
              <a16:creationId xmlns:a16="http://schemas.microsoft.com/office/drawing/2014/main" id="{7C71B7DA-BE91-4194-A057-8FFCC4EB788A}"/>
            </a:ext>
          </a:extLst>
        </xdr:cNvPr>
        <xdr:cNvSpPr txBox="1"/>
      </xdr:nvSpPr>
      <xdr:spPr>
        <a:xfrm>
          <a:off x="297180" y="1292352"/>
          <a:ext cx="1327990" cy="281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11FEEE1-82F0-4853-ACEF-3862DE7A7280}" type="TxLink">
            <a:rPr lang="en-US" sz="1600" b="1" i="0" u="none" strike="noStrike">
              <a:solidFill>
                <a:srgbClr val="000000"/>
              </a:solidFill>
              <a:latin typeface="Poppins" panose="00000500000000000000" pitchFamily="2" charset="0"/>
              <a:cs typeface="Poppins" panose="00000500000000000000" pitchFamily="2" charset="0"/>
            </a:rPr>
            <a:pPr algn="ctr"/>
            <a:t>473</a:t>
          </a:fld>
          <a:endParaRPr lang="en-US" sz="1600" b="1" i="0">
            <a:solidFill>
              <a:schemeClr val="tx1"/>
            </a:solidFill>
            <a:latin typeface="Poppins" panose="00000500000000000000" pitchFamily="2" charset="0"/>
            <a:cs typeface="Poppins" panose="00000500000000000000" pitchFamily="2" charset="0"/>
          </a:endParaRPr>
        </a:p>
      </xdr:txBody>
    </xdr:sp>
    <xdr:clientData/>
  </xdr:twoCellAnchor>
  <xdr:twoCellAnchor>
    <xdr:from>
      <xdr:col>15</xdr:col>
      <xdr:colOff>106680</xdr:colOff>
      <xdr:row>7</xdr:row>
      <xdr:rowOff>12192</xdr:rowOff>
    </xdr:from>
    <xdr:to>
      <xdr:col>17</xdr:col>
      <xdr:colOff>230475</xdr:colOff>
      <xdr:row>8</xdr:row>
      <xdr:rowOff>141696</xdr:rowOff>
    </xdr:to>
    <xdr:sp macro="" textlink="Analysis!G7">
      <xdr:nvSpPr>
        <xdr:cNvPr id="60" name="TextBox 59">
          <a:extLst>
            <a:ext uri="{FF2B5EF4-FFF2-40B4-BE49-F238E27FC236}">
              <a16:creationId xmlns:a16="http://schemas.microsoft.com/office/drawing/2014/main" id="{944EB66C-BBF9-4F45-8643-821CF8C0503F}"/>
            </a:ext>
          </a:extLst>
        </xdr:cNvPr>
        <xdr:cNvSpPr txBox="1"/>
      </xdr:nvSpPr>
      <xdr:spPr>
        <a:xfrm>
          <a:off x="9250680" y="1292352"/>
          <a:ext cx="1342995" cy="312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C982C7B-A712-4553-825B-F67B2A2C2936}" type="TxLink">
            <a:rPr lang="en-US" sz="1600" b="1" i="0" u="none" strike="noStrike">
              <a:solidFill>
                <a:schemeClr val="tx1"/>
              </a:solidFill>
              <a:latin typeface="Poppins" panose="00000500000000000000" pitchFamily="2" charset="0"/>
              <a:ea typeface="+mn-ea"/>
              <a:cs typeface="Poppins" panose="00000500000000000000" pitchFamily="2" charset="0"/>
            </a:rPr>
            <a:pPr marL="0" indent="0" algn="ctr"/>
            <a:t>24.44 k</a:t>
          </a:fld>
          <a:endParaRPr lang="en-US" sz="16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17</xdr:col>
          <xdr:colOff>586740</xdr:colOff>
          <xdr:row>3</xdr:row>
          <xdr:rowOff>91440</xdr:rowOff>
        </xdr:from>
        <xdr:to>
          <xdr:col>19</xdr:col>
          <xdr:colOff>275375</xdr:colOff>
          <xdr:row>4</xdr:row>
          <xdr:rowOff>151660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240030</xdr:colOff>
          <xdr:row>3</xdr:row>
          <xdr:rowOff>91440</xdr:rowOff>
        </xdr:from>
        <xdr:to>
          <xdr:col>20</xdr:col>
          <xdr:colOff>538265</xdr:colOff>
          <xdr:row>4</xdr:row>
          <xdr:rowOff>151660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14B3B0C5-91CD-4B49-B04D-FF8B084645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502920</xdr:colOff>
          <xdr:row>3</xdr:row>
          <xdr:rowOff>91440</xdr:rowOff>
        </xdr:from>
        <xdr:to>
          <xdr:col>22</xdr:col>
          <xdr:colOff>191555</xdr:colOff>
          <xdr:row>4</xdr:row>
          <xdr:rowOff>151660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DF6C0F5A-0213-4FC5-AFBA-057666A9A8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17</xdr:col>
      <xdr:colOff>426720</xdr:colOff>
      <xdr:row>5</xdr:row>
      <xdr:rowOff>7620</xdr:rowOff>
    </xdr:from>
    <xdr:to>
      <xdr:col>23</xdr:col>
      <xdr:colOff>182880</xdr:colOff>
      <xdr:row>13</xdr:row>
      <xdr:rowOff>45720</xdr:rowOff>
    </xdr:to>
    <xdr:graphicFrame macro="">
      <xdr:nvGraphicFramePr>
        <xdr:cNvPr id="69" name="Chart 68">
          <a:extLst>
            <a:ext uri="{FF2B5EF4-FFF2-40B4-BE49-F238E27FC236}">
              <a16:creationId xmlns:a16="http://schemas.microsoft.com/office/drawing/2014/main" id="{57E3F1CC-D2DF-4315-8312-962F6808DE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541020</xdr:colOff>
      <xdr:row>10</xdr:row>
      <xdr:rowOff>152401</xdr:rowOff>
    </xdr:from>
    <xdr:to>
      <xdr:col>23</xdr:col>
      <xdr:colOff>27080</xdr:colOff>
      <xdr:row>13</xdr:row>
      <xdr:rowOff>7620</xdr:rowOff>
    </xdr:to>
    <mc:AlternateContent xmlns:mc="http://schemas.openxmlformats.org/markup-compatibility/2006">
      <mc:Choice xmlns:a14="http://schemas.microsoft.com/office/drawing/2010/main" Requires="a14">
        <xdr:graphicFrame macro="">
          <xdr:nvGraphicFramePr>
            <xdr:cNvPr id="70" name="Year">
              <a:extLst>
                <a:ext uri="{FF2B5EF4-FFF2-40B4-BE49-F238E27FC236}">
                  <a16:creationId xmlns:a16="http://schemas.microsoft.com/office/drawing/2014/main" id="{198618ED-41AA-4DF4-971D-CB4FAA553EE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0904220" y="1981201"/>
              <a:ext cx="3143660" cy="4038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439996</xdr:colOff>
      <xdr:row>10</xdr:row>
      <xdr:rowOff>40367</xdr:rowOff>
    </xdr:from>
    <xdr:to>
      <xdr:col>15</xdr:col>
      <xdr:colOff>419100</xdr:colOff>
      <xdr:row>12</xdr:row>
      <xdr:rowOff>144780</xdr:rowOff>
    </xdr:to>
    <xdr:sp macro="" textlink="">
      <xdr:nvSpPr>
        <xdr:cNvPr id="71" name="Oval 70">
          <a:extLst>
            <a:ext uri="{FF2B5EF4-FFF2-40B4-BE49-F238E27FC236}">
              <a16:creationId xmlns:a16="http://schemas.microsoft.com/office/drawing/2014/main" id="{797BD663-70D7-4E46-A98F-4E35259A707F}"/>
            </a:ext>
          </a:extLst>
        </xdr:cNvPr>
        <xdr:cNvSpPr/>
      </xdr:nvSpPr>
      <xdr:spPr>
        <a:xfrm>
          <a:off x="8974396" y="1869167"/>
          <a:ext cx="588704" cy="470173"/>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156087</xdr:colOff>
      <xdr:row>10</xdr:row>
      <xdr:rowOff>12203</xdr:rowOff>
    </xdr:from>
    <xdr:to>
      <xdr:col>2</xdr:col>
      <xdr:colOff>586741</xdr:colOff>
      <xdr:row>12</xdr:row>
      <xdr:rowOff>79382</xdr:rowOff>
    </xdr:to>
    <xdr:pic>
      <xdr:nvPicPr>
        <xdr:cNvPr id="38" name="Picture 37">
          <a:extLst>
            <a:ext uri="{FF2B5EF4-FFF2-40B4-BE49-F238E27FC236}">
              <a16:creationId xmlns:a16="http://schemas.microsoft.com/office/drawing/2014/main" id="{7BE32645-E3F9-451D-BDF5-3E5A7F1EB333}"/>
            </a:ext>
          </a:extLst>
        </xdr:cNvPr>
        <xdr:cNvPicPr>
          <a:picLocks noChangeAspect="1"/>
        </xdr:cNvPicPr>
      </xdr:nvPicPr>
      <xdr:blipFill>
        <a:blip xmlns:r="http://schemas.openxmlformats.org/officeDocument/2006/relationships" r:embed="rId2">
          <a:lum bright="70000" contrast="-70000"/>
        </a:blip>
        <a:stretch>
          <a:fillRect/>
        </a:stretch>
      </xdr:blipFill>
      <xdr:spPr>
        <a:xfrm>
          <a:off x="1375287" y="1841003"/>
          <a:ext cx="430654" cy="432939"/>
        </a:xfrm>
        <a:prstGeom prst="rect">
          <a:avLst/>
        </a:prstGeom>
      </xdr:spPr>
    </xdr:pic>
    <xdr:clientData/>
  </xdr:twoCellAnchor>
  <xdr:twoCellAnchor editAs="oneCell">
    <xdr:from>
      <xdr:col>4</xdr:col>
      <xdr:colOff>156991</xdr:colOff>
      <xdr:row>3</xdr:row>
      <xdr:rowOff>152358</xdr:rowOff>
    </xdr:from>
    <xdr:to>
      <xdr:col>4</xdr:col>
      <xdr:colOff>449581</xdr:colOff>
      <xdr:row>5</xdr:row>
      <xdr:rowOff>82006</xdr:rowOff>
    </xdr:to>
    <xdr:pic>
      <xdr:nvPicPr>
        <xdr:cNvPr id="25" name="Picture 24">
          <a:extLst>
            <a:ext uri="{FF2B5EF4-FFF2-40B4-BE49-F238E27FC236}">
              <a16:creationId xmlns:a16="http://schemas.microsoft.com/office/drawing/2014/main" id="{DA924EFD-AD82-4ABF-8E9B-DDBD6ACA298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95391" y="700998"/>
          <a:ext cx="292590" cy="295408"/>
        </a:xfrm>
        <a:prstGeom prst="rect">
          <a:avLst/>
        </a:prstGeom>
      </xdr:spPr>
    </xdr:pic>
    <xdr:clientData/>
  </xdr:twoCellAnchor>
  <xdr:twoCellAnchor editAs="oneCell">
    <xdr:from>
      <xdr:col>7</xdr:col>
      <xdr:colOff>86268</xdr:colOff>
      <xdr:row>3</xdr:row>
      <xdr:rowOff>101965</xdr:rowOff>
    </xdr:from>
    <xdr:to>
      <xdr:col>7</xdr:col>
      <xdr:colOff>464820</xdr:colOff>
      <xdr:row>5</xdr:row>
      <xdr:rowOff>117600</xdr:rowOff>
    </xdr:to>
    <xdr:pic>
      <xdr:nvPicPr>
        <xdr:cNvPr id="27" name="Picture 26">
          <a:extLst>
            <a:ext uri="{FF2B5EF4-FFF2-40B4-BE49-F238E27FC236}">
              <a16:creationId xmlns:a16="http://schemas.microsoft.com/office/drawing/2014/main" id="{741283AA-A768-452F-B09F-09508BCF4FE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53468" y="650605"/>
          <a:ext cx="378552" cy="381395"/>
        </a:xfrm>
        <a:prstGeom prst="rect">
          <a:avLst/>
        </a:prstGeom>
        <a:noFill/>
      </xdr:spPr>
    </xdr:pic>
    <xdr:clientData/>
  </xdr:twoCellAnchor>
  <xdr:twoCellAnchor editAs="oneCell">
    <xdr:from>
      <xdr:col>10</xdr:col>
      <xdr:colOff>48740</xdr:colOff>
      <xdr:row>3</xdr:row>
      <xdr:rowOff>99618</xdr:rowOff>
    </xdr:from>
    <xdr:to>
      <xdr:col>10</xdr:col>
      <xdr:colOff>441335</xdr:colOff>
      <xdr:row>5</xdr:row>
      <xdr:rowOff>129539</xdr:rowOff>
    </xdr:to>
    <xdr:pic>
      <xdr:nvPicPr>
        <xdr:cNvPr id="29" name="Picture 28">
          <a:extLst>
            <a:ext uri="{FF2B5EF4-FFF2-40B4-BE49-F238E27FC236}">
              <a16:creationId xmlns:a16="http://schemas.microsoft.com/office/drawing/2014/main" id="{3878F962-35BF-4C9F-BACF-E52BEAA8529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44740" y="648258"/>
          <a:ext cx="392595" cy="395681"/>
        </a:xfrm>
        <a:prstGeom prst="rect">
          <a:avLst/>
        </a:prstGeom>
      </xdr:spPr>
    </xdr:pic>
    <xdr:clientData/>
  </xdr:twoCellAnchor>
  <xdr:twoCellAnchor editAs="oneCell">
    <xdr:from>
      <xdr:col>13</xdr:col>
      <xdr:colOff>38741</xdr:colOff>
      <xdr:row>3</xdr:row>
      <xdr:rowOff>74844</xdr:rowOff>
    </xdr:from>
    <xdr:to>
      <xdr:col>13</xdr:col>
      <xdr:colOff>388641</xdr:colOff>
      <xdr:row>5</xdr:row>
      <xdr:rowOff>60959</xdr:rowOff>
    </xdr:to>
    <xdr:pic>
      <xdr:nvPicPr>
        <xdr:cNvPr id="41" name="Picture 40">
          <a:extLst>
            <a:ext uri="{FF2B5EF4-FFF2-40B4-BE49-F238E27FC236}">
              <a16:creationId xmlns:a16="http://schemas.microsoft.com/office/drawing/2014/main" id="{3411CF80-D533-4056-90F7-30387565173A}"/>
            </a:ext>
          </a:extLst>
        </xdr:cNvPr>
        <xdr:cNvPicPr>
          <a:picLocks noChangeAspect="1"/>
        </xdr:cNvPicPr>
      </xdr:nvPicPr>
      <xdr:blipFill>
        <a:blip xmlns:r="http://schemas.openxmlformats.org/officeDocument/2006/relationships" r:embed="rId6"/>
        <a:stretch>
          <a:fillRect/>
        </a:stretch>
      </xdr:blipFill>
      <xdr:spPr>
        <a:xfrm>
          <a:off x="7963541" y="623484"/>
          <a:ext cx="349900" cy="351875"/>
        </a:xfrm>
        <a:prstGeom prst="rect">
          <a:avLst/>
        </a:prstGeom>
      </xdr:spPr>
    </xdr:pic>
    <xdr:clientData/>
  </xdr:twoCellAnchor>
  <xdr:twoCellAnchor editAs="oneCell">
    <xdr:from>
      <xdr:col>14</xdr:col>
      <xdr:colOff>563306</xdr:colOff>
      <xdr:row>10</xdr:row>
      <xdr:rowOff>114881</xdr:rowOff>
    </xdr:from>
    <xdr:to>
      <xdr:col>15</xdr:col>
      <xdr:colOff>272690</xdr:colOff>
      <xdr:row>12</xdr:row>
      <xdr:rowOff>68581</xdr:rowOff>
    </xdr:to>
    <xdr:pic>
      <xdr:nvPicPr>
        <xdr:cNvPr id="54" name="Picture 53">
          <a:extLst>
            <a:ext uri="{FF2B5EF4-FFF2-40B4-BE49-F238E27FC236}">
              <a16:creationId xmlns:a16="http://schemas.microsoft.com/office/drawing/2014/main" id="{094725C0-0342-4F09-96A7-82FA168B39E8}"/>
            </a:ext>
          </a:extLst>
        </xdr:cNvPr>
        <xdr:cNvPicPr>
          <a:picLocks noChangeAspect="1"/>
        </xdr:cNvPicPr>
      </xdr:nvPicPr>
      <xdr:blipFill>
        <a:blip xmlns:r="http://schemas.openxmlformats.org/officeDocument/2006/relationships" r:embed="rId7"/>
        <a:stretch>
          <a:fillRect/>
        </a:stretch>
      </xdr:blipFill>
      <xdr:spPr>
        <a:xfrm>
          <a:off x="9097706" y="1943681"/>
          <a:ext cx="318984" cy="319460"/>
        </a:xfrm>
        <a:prstGeom prst="rect">
          <a:avLst/>
        </a:prstGeom>
      </xdr:spPr>
    </xdr:pic>
    <xdr:clientData/>
  </xdr:twoCellAnchor>
  <xdr:twoCellAnchor>
    <xdr:from>
      <xdr:col>17</xdr:col>
      <xdr:colOff>335280</xdr:colOff>
      <xdr:row>4</xdr:row>
      <xdr:rowOff>15240</xdr:rowOff>
    </xdr:from>
    <xdr:to>
      <xdr:col>19</xdr:col>
      <xdr:colOff>459076</xdr:colOff>
      <xdr:row>6</xdr:row>
      <xdr:rowOff>45720</xdr:rowOff>
    </xdr:to>
    <xdr:sp macro="" textlink="Analysis!I24">
      <xdr:nvSpPr>
        <xdr:cNvPr id="79" name="TextBox 78">
          <a:extLst>
            <a:ext uri="{FF2B5EF4-FFF2-40B4-BE49-F238E27FC236}">
              <a16:creationId xmlns:a16="http://schemas.microsoft.com/office/drawing/2014/main" id="{65110618-D793-4136-ACC1-12D3FCF1D976}"/>
            </a:ext>
          </a:extLst>
        </xdr:cNvPr>
        <xdr:cNvSpPr txBox="1"/>
      </xdr:nvSpPr>
      <xdr:spPr>
        <a:xfrm>
          <a:off x="10698480" y="746760"/>
          <a:ext cx="1342996"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C07A1E3-0F0B-4916-A720-3CE897D6BD71}" type="TxLink">
            <a:rPr lang="en-US" sz="2100" b="1" i="0" u="none" strike="noStrike">
              <a:ln w="0">
                <a:noFill/>
              </a:ln>
              <a:solidFill>
                <a:srgbClr val="42BE65"/>
              </a:solidFill>
              <a:latin typeface="Poppins" panose="00000500000000000000" pitchFamily="2" charset="0"/>
              <a:ea typeface="+mn-ea"/>
              <a:cs typeface="Poppins" panose="00000500000000000000" pitchFamily="2" charset="0"/>
            </a:rPr>
            <a:pPr marL="0" indent="0" algn="ctr"/>
            <a:t>66.5%</a:t>
          </a:fld>
          <a:endParaRPr lang="en-US" sz="2100" b="1" i="0" u="none" strike="noStrike">
            <a:ln w="0">
              <a:noFill/>
            </a:ln>
            <a:solidFill>
              <a:srgbClr val="42BE65"/>
            </a:solidFill>
            <a:latin typeface="Poppins" panose="00000500000000000000" pitchFamily="2" charset="0"/>
            <a:ea typeface="+mn-ea"/>
            <a:cs typeface="Poppins" panose="00000500000000000000" pitchFamily="2"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16.294003587966" backgroundQuery="1" createdVersion="7" refreshedVersion="7" minRefreshableVersion="3" recordCount="0" supportSubquery="1" supportAdvancedDrill="1" xr:uid="{6A5D6F5F-3657-4955-BF2A-D5F818E3F75F}">
  <cacheSource type="external" connectionId="8"/>
  <cacheFields count="4">
    <cacheField name="[Measures].[# Transaction]" caption="# Transaction" numFmtId="0" hierarchy="43" level="32767"/>
    <cacheField name="[Measures].[Sum of Total Revenue]" caption="Sum of Total Revenue" numFmtId="0" hierarchy="60" level="32767"/>
    <cacheField name="[Measures].[Sum of Total Profit]" caption="Sum of Total Profit" numFmtId="0" hierarchy="59"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5">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16.294000462964" backgroundQuery="1" createdVersion="7" refreshedVersion="7" minRefreshableVersion="3" recordCount="0" supportSubquery="1" supportAdvancedDrill="1" xr:uid="{D773CC24-909B-4209-9FFB-5455DA12EFCA}">
  <cacheSource type="external" connectionId="8"/>
  <cacheFields count="10">
    <cacheField name="[Measures].[# Transaction]" caption="# Transaction" numFmtId="0" hierarchy="43" level="32767"/>
    <cacheField name="[Measures].[Sum of COGS]" caption="Sum of COGS" numFmtId="0" hierarchy="58" level="32767"/>
    <cacheField name="[Measures].[Sum of Total Profit]" caption="Sum of Total Profit" numFmtId="0" hierarchy="59" level="32767"/>
    <cacheField name="[Measures].[Sum of Total Revenue]" caption="Sum of Total Revenue" numFmtId="0" hierarchy="60" level="32767"/>
    <cacheField name="[Measures].[Sum of OrderQuantity]" caption="Sum of OrderQuantity" numFmtId="0" hierarchy="61" level="32767"/>
    <cacheField name="[Measures].[All Products]" caption="All Products" numFmtId="0" hierarchy="44" level="32767"/>
    <cacheField name="[Measures].[Sold Products]" caption="Sold Products" numFmtId="0" hierarchy="45" level="32767"/>
    <cacheField name="[Measures].[Unsold Products]" caption="Unsold Products" numFmtId="0" hierarchy="46" level="32767"/>
    <cacheField name="[Measures].[% Profit Margin]" caption="% Profit Margin" numFmtId="0" hierarchy="47" level="32767"/>
    <cacheField name="[DimDate].[Year].[Year]" caption="Year" numFmtId="0" hierarchy="8" level="1">
      <sharedItems containsSemiMixedTypes="0" containsNonDate="0" containsString="0"/>
    </cacheField>
  </cacheFields>
  <cacheHierarchies count="65">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16.293998263885" backgroundQuery="1" createdVersion="3" refreshedVersion="7" minRefreshableVersion="3" recordCount="0" supportSubquery="1" supportAdvancedDrill="1" xr:uid="{C917483F-7690-4FC2-9EDF-C236EF37636F}">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20032463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36B882-5F4B-40E8-8512-ACFEBF3E62F5}" name="PivotTable2" cacheId="142" applyNumberFormats="0" applyBorderFormats="0" applyFontFormats="0" applyPatternFormats="0" applyAlignmentFormats="0" applyWidthHeightFormats="1" dataCaption="Values" tag="446a44b7-8572-46db-8c66-61da6e9860ae" updatedVersion="7" minRefreshableVersion="3" useAutoFormatting="1" subtotalHiddenItems="1" rowGrandTotals="0" colGrandTotals="0" itemPrintTitles="1" createdVersion="7" indent="0" compact="0" compactData="0" multipleFieldFilters="0">
  <location ref="I6:L10" firstHeaderRow="0" firstDataRow="1" firstDataCol="1"/>
  <pivotFields count="4">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s>
  <rowFields count="1">
    <field x="3"/>
  </rowFields>
  <rowItems count="4">
    <i>
      <x/>
    </i>
    <i>
      <x v="1"/>
    </i>
    <i>
      <x v="2"/>
    </i>
    <i>
      <x v="3"/>
    </i>
  </rowItems>
  <colFields count="1">
    <field x="-2"/>
  </colFields>
  <colItems count="3">
    <i>
      <x/>
    </i>
    <i i="1">
      <x v="1"/>
    </i>
    <i i="2">
      <x v="2"/>
    </i>
  </colItems>
  <dataFields count="3">
    <dataField name=" Total Revenue" fld="1" baseField="0" baseItem="0" numFmtId="166"/>
    <dataField name="Total Profit" fld="2" baseField="0" baseItem="256"/>
    <dataField fld="0" subtotal="count" baseField="0" baseItem="0" numFmtId="165"/>
  </dataFields>
  <formats count="8">
    <format dxfId="19">
      <pivotArea outline="0" collapsedLevelsAreSubtotals="1" fieldPosition="0">
        <references count="1">
          <reference field="4294967294" count="1" selected="0">
            <x v="2"/>
          </reference>
        </references>
      </pivotArea>
    </format>
    <format dxfId="18">
      <pivotArea outline="0" collapsedLevelsAreSubtotals="1" fieldPosition="0">
        <references count="1">
          <reference field="4294967294" count="1" selected="0">
            <x v="0"/>
          </reference>
        </references>
      </pivotArea>
    </format>
    <format dxfId="17">
      <pivotArea collapsedLevelsAreSubtotals="1" fieldPosition="0">
        <references count="1">
          <reference field="4294967294" count="1">
            <x v="1"/>
          </reference>
        </references>
      </pivotArea>
    </format>
    <format dxfId="6">
      <pivotArea type="all" dataOnly="0" outline="0" fieldPosition="0"/>
    </format>
    <format dxfId="5">
      <pivotArea outline="0" collapsedLevelsAreSubtotals="1" fieldPosition="0"/>
    </format>
    <format dxfId="4">
      <pivotArea field="3" type="button" dataOnly="0" labelOnly="1" outline="0" axis="axisRow" fieldPosition="0"/>
    </format>
    <format dxfId="3">
      <pivotArea dataOnly="0" labelOnly="1" outline="0" fieldPosition="0">
        <references count="1">
          <reference field="3" count="0"/>
        </references>
      </pivotArea>
    </format>
    <format dxfId="2">
      <pivotArea dataOnly="0" labelOnly="1" outline="0" fieldPosition="0">
        <references count="1">
          <reference field="4294967294" count="3">
            <x v="0"/>
            <x v="1"/>
            <x v="2"/>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Total Profit"/>
    <pivotHierarchy dragToData="1" caption=" Total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FAF9077-F9A3-4FC5-8ED3-45CC19E16E5B}" name="PivotTable1" cacheId="143" dataOnRows="1" applyNumberFormats="0" applyBorderFormats="0" applyFontFormats="0" applyPatternFormats="0" applyAlignmentFormats="0" applyWidthHeightFormats="1" dataCaption="Values" tag="42f806f8-dc2f-4115-98e2-a50e38367edb" updatedVersion="7" minRefreshableVersion="3" useAutoFormatting="1" itemPrintTitles="1" createdVersion="7" indent="0" outline="1" outlineData="1" multipleFieldFilters="0">
  <location ref="C6:D15" firstHeaderRow="1" firstDataRow="1" firstDataCol="1"/>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9">
    <i>
      <x/>
    </i>
    <i i="1">
      <x v="1"/>
    </i>
    <i i="2">
      <x v="2"/>
    </i>
    <i i="3">
      <x v="3"/>
    </i>
    <i i="4">
      <x v="4"/>
    </i>
    <i i="5">
      <x v="5"/>
    </i>
    <i i="6">
      <x v="6"/>
    </i>
    <i i="7">
      <x v="7"/>
    </i>
    <i i="8">
      <x v="8"/>
    </i>
  </rowItems>
  <colItems count="1">
    <i/>
  </colItems>
  <dataFields count="9">
    <dataField fld="0" subtotal="count" baseField="0" baseItem="0" numFmtId="165"/>
    <dataField name=" COGS" fld="1" baseField="0" baseItem="0" numFmtId="166"/>
    <dataField name=" Total Revenue" fld="3" baseField="0" baseItem="0" numFmtId="166"/>
    <dataField fld="8" subtotal="count" baseField="0" baseItem="0"/>
    <dataField name=" Total Profit" fld="2" baseField="0" baseItem="0" numFmtId="166"/>
    <dataField name=" OrderQuantity" fld="4" baseField="0" baseItem="0" numFmtId="165"/>
    <dataField fld="5" subtotal="count" baseField="0" baseItem="0"/>
    <dataField fld="6" subtotal="count" baseField="0" baseItem="0"/>
    <dataField fld="7" subtotal="count" baseField="0" baseItem="0"/>
  </dataFields>
  <formats count="15">
    <format dxfId="24">
      <pivotArea outline="0" collapsedLevelsAreSubtotals="1" fieldPosition="0">
        <references count="1">
          <reference field="4294967294" count="1" selected="0">
            <x v="0"/>
          </reference>
        </references>
      </pivotArea>
    </format>
    <format dxfId="23">
      <pivotArea outline="0" collapsedLevelsAreSubtotals="1" fieldPosition="0">
        <references count="1">
          <reference field="4294967294" count="1" selected="0">
            <x v="5"/>
          </reference>
        </references>
      </pivotArea>
    </format>
    <format dxfId="22">
      <pivotArea outline="0" collapsedLevelsAreSubtotals="1" fieldPosition="0">
        <references count="1">
          <reference field="4294967294" count="1" selected="0">
            <x v="1"/>
          </reference>
        </references>
      </pivotArea>
    </format>
    <format dxfId="21">
      <pivotArea outline="0" collapsedLevelsAreSubtotals="1" fieldPosition="0">
        <references count="1">
          <reference field="4294967294" count="1" selected="0">
            <x v="2"/>
          </reference>
        </references>
      </pivotArea>
    </format>
    <format dxfId="20">
      <pivotArea outline="0" collapsedLevelsAreSubtotals="1" fieldPosition="0">
        <references count="1">
          <reference field="4294967294" count="1" selected="0">
            <x v="4"/>
          </reference>
        </references>
      </pivotArea>
    </format>
    <format dxfId="16">
      <pivotArea type="all" dataOnly="0" outline="0" fieldPosition="0"/>
    </format>
    <format dxfId="15">
      <pivotArea outline="0" collapsedLevelsAreSubtotals="1" fieldPosition="0"/>
    </format>
    <format dxfId="14">
      <pivotArea field="-2" type="button" dataOnly="0" labelOnly="1" outline="0" axis="axisRow" fieldPosition="0"/>
    </format>
    <format dxfId="13">
      <pivotArea dataOnly="0" labelOnly="1" outline="0" fieldPosition="0">
        <references count="1">
          <reference field="4294967294" count="9">
            <x v="0"/>
            <x v="1"/>
            <x v="2"/>
            <x v="3"/>
            <x v="4"/>
            <x v="5"/>
            <x v="6"/>
            <x v="7"/>
            <x v="8"/>
          </reference>
        </references>
      </pivotArea>
    </format>
    <format dxfId="12">
      <pivotArea dataOnly="0" labelOnly="1" grandCol="1" outline="0" axis="axisCol" fieldPosition="0"/>
    </format>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outline="0" fieldPosition="0">
        <references count="1">
          <reference field="4294967294" count="9">
            <x v="0"/>
            <x v="1"/>
            <x v="2"/>
            <x v="3"/>
            <x v="4"/>
            <x v="5"/>
            <x v="6"/>
            <x v="7"/>
            <x v="8"/>
          </reference>
        </references>
      </pivotArea>
    </format>
    <format dxfId="7">
      <pivotArea dataOnly="0" labelOnly="1" grandCol="1" outline="0" axis="axisCol"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Total Profit"/>
    <pivotHierarchy dragToData="1" caption=" Total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D531EF1-E368-4EE6-AFF3-88005A650562}" sourceName="[DimDate].[Year]">
  <pivotTables>
    <pivotTable tabId="1" name="PivotTable1"/>
  </pivotTables>
  <data>
    <olap pivotCacheId="1200324632">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568BF44-029F-43AF-B6D8-B17BB9BE0709}" cache="Slicer_Year" caption="Year" columnCount="4" showCaption="0" level="1" style="SlicerStyleLight1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DF166-4E38-4DE3-9E45-71B6117B23E3}">
  <sheetPr codeName="Sheet2"/>
  <dimension ref="C3:L24"/>
  <sheetViews>
    <sheetView tabSelected="1" workbookViewId="0">
      <selection activeCell="P19" sqref="P19"/>
    </sheetView>
  </sheetViews>
  <sheetFormatPr defaultRowHeight="14.4" x14ac:dyDescent="0.3"/>
  <cols>
    <col min="3" max="3" width="14.33203125" bestFit="1" customWidth="1"/>
    <col min="4" max="4" width="9.6640625" bestFit="1" customWidth="1"/>
    <col min="5" max="5" width="19.6640625" bestFit="1" customWidth="1"/>
    <col min="6" max="6" width="18.88671875" customWidth="1"/>
    <col min="7" max="7" width="16.88671875" bestFit="1" customWidth="1"/>
    <col min="8" max="8" width="19.77734375" bestFit="1" customWidth="1"/>
    <col min="9" max="9" width="6.88671875" bestFit="1" customWidth="1"/>
    <col min="10" max="10" width="13.5546875" bestFit="1" customWidth="1"/>
    <col min="11" max="11" width="10.33203125" bestFit="1" customWidth="1"/>
    <col min="12" max="12" width="12.21875" bestFit="1" customWidth="1"/>
    <col min="14" max="14" width="5" customWidth="1"/>
    <col min="15" max="15" width="4" bestFit="1" customWidth="1"/>
    <col min="16" max="16" width="4.44140625" bestFit="1" customWidth="1"/>
    <col min="17" max="17" width="4" bestFit="1" customWidth="1"/>
    <col min="18" max="18" width="4.77734375" bestFit="1" customWidth="1"/>
    <col min="19" max="19" width="3.88671875" bestFit="1" customWidth="1"/>
    <col min="20" max="20" width="3.21875" bestFit="1" customWidth="1"/>
    <col min="21" max="21" width="4.33203125" bestFit="1" customWidth="1"/>
    <col min="22" max="22" width="4.109375" bestFit="1" customWidth="1"/>
    <col min="23" max="23" width="3.88671875" bestFit="1" customWidth="1"/>
    <col min="24" max="24" width="4.44140625" bestFit="1" customWidth="1"/>
    <col min="25" max="25" width="4.109375" bestFit="1" customWidth="1"/>
    <col min="26" max="26" width="7" bestFit="1" customWidth="1"/>
    <col min="27" max="27" width="6" bestFit="1" customWidth="1"/>
    <col min="28" max="28" width="6.44140625" bestFit="1" customWidth="1"/>
    <col min="29" max="29" width="6.6640625" bestFit="1" customWidth="1"/>
    <col min="30" max="30" width="6.77734375" bestFit="1" customWidth="1"/>
    <col min="31" max="31" width="5.88671875" bestFit="1" customWidth="1"/>
    <col min="32" max="32" width="6.6640625" bestFit="1" customWidth="1"/>
    <col min="33" max="33" width="6.33203125" bestFit="1" customWidth="1"/>
    <col min="34" max="34" width="6.109375" bestFit="1" customWidth="1"/>
    <col min="35" max="35" width="6.6640625" bestFit="1" customWidth="1"/>
    <col min="36" max="36" width="6.44140625" bestFit="1" customWidth="1"/>
    <col min="37" max="37" width="6.109375" bestFit="1" customWidth="1"/>
    <col min="38" max="38" width="7" bestFit="1" customWidth="1"/>
    <col min="39" max="39" width="6" bestFit="1" customWidth="1"/>
    <col min="40" max="40" width="6.44140625" bestFit="1" customWidth="1"/>
    <col min="41" max="41" width="6.6640625" bestFit="1" customWidth="1"/>
    <col min="42" max="42" width="6.77734375" bestFit="1" customWidth="1"/>
    <col min="43" max="43" width="5.88671875" bestFit="1" customWidth="1"/>
    <col min="44" max="44" width="6.6640625" bestFit="1" customWidth="1"/>
    <col min="45" max="45" width="6.33203125" bestFit="1" customWidth="1"/>
    <col min="46" max="46" width="6.109375" bestFit="1" customWidth="1"/>
    <col min="47" max="47" width="6.6640625" bestFit="1" customWidth="1"/>
    <col min="48" max="48" width="6.44140625" bestFit="1" customWidth="1"/>
    <col min="49" max="49" width="6.109375" bestFit="1" customWidth="1"/>
    <col min="50" max="50" width="7" bestFit="1" customWidth="1"/>
    <col min="51" max="51" width="6" bestFit="1" customWidth="1"/>
    <col min="52" max="52" width="6.44140625" bestFit="1" customWidth="1"/>
    <col min="53" max="53" width="6.6640625" bestFit="1" customWidth="1"/>
    <col min="54" max="54" width="6.77734375" bestFit="1" customWidth="1"/>
    <col min="55" max="55" width="5.88671875" bestFit="1" customWidth="1"/>
    <col min="56" max="56" width="6.6640625" bestFit="1" customWidth="1"/>
    <col min="57" max="57" width="6.33203125" bestFit="1" customWidth="1"/>
    <col min="58" max="58" width="6.109375" bestFit="1" customWidth="1"/>
    <col min="59" max="59" width="6.6640625" bestFit="1" customWidth="1"/>
    <col min="60" max="60" width="6.44140625" bestFit="1" customWidth="1"/>
    <col min="61" max="61" width="6.109375" bestFit="1" customWidth="1"/>
    <col min="62" max="72" width="9.77734375" bestFit="1" customWidth="1"/>
    <col min="73" max="81" width="8.77734375" bestFit="1" customWidth="1"/>
    <col min="82" max="103" width="9.77734375" bestFit="1" customWidth="1"/>
    <col min="104" max="112" width="8.77734375" bestFit="1" customWidth="1"/>
    <col min="113" max="133" width="9.77734375" bestFit="1" customWidth="1"/>
    <col min="134" max="142" width="8.77734375" bestFit="1" customWidth="1"/>
    <col min="143" max="164" width="9.77734375" bestFit="1" customWidth="1"/>
    <col min="165" max="173" width="8.77734375" bestFit="1" customWidth="1"/>
    <col min="174" max="194" width="9.77734375" bestFit="1" customWidth="1"/>
    <col min="195" max="203" width="8.77734375" bestFit="1" customWidth="1"/>
    <col min="204" max="225" width="9.77734375" bestFit="1" customWidth="1"/>
    <col min="226" max="234" width="8.77734375" bestFit="1" customWidth="1"/>
    <col min="235" max="256" width="9.77734375" bestFit="1" customWidth="1"/>
    <col min="257" max="265" width="8.77734375" bestFit="1" customWidth="1"/>
    <col min="266" max="295" width="9.77734375" bestFit="1" customWidth="1"/>
    <col min="296" max="317" width="10.77734375" bestFit="1" customWidth="1"/>
    <col min="318" max="326" width="9.77734375" bestFit="1" customWidth="1"/>
    <col min="327" max="347" width="10.77734375" bestFit="1" customWidth="1"/>
    <col min="348" max="356" width="9.77734375" bestFit="1" customWidth="1"/>
    <col min="357" max="378" width="10.77734375" bestFit="1" customWidth="1"/>
    <col min="379" max="387" width="8.77734375" bestFit="1" customWidth="1"/>
    <col min="388" max="409" width="9.77734375" bestFit="1" customWidth="1"/>
    <col min="410" max="418" width="8.77734375" bestFit="1" customWidth="1"/>
    <col min="419" max="437" width="9.77734375" bestFit="1" customWidth="1"/>
    <col min="438" max="446" width="8.77734375" bestFit="1" customWidth="1"/>
    <col min="447" max="468" width="9.77734375" bestFit="1" customWidth="1"/>
    <col min="469" max="477" width="8.77734375" bestFit="1" customWidth="1"/>
    <col min="478" max="498" width="9.77734375" bestFit="1" customWidth="1"/>
    <col min="499" max="507" width="8.77734375" bestFit="1" customWidth="1"/>
    <col min="508" max="529" width="9.77734375" bestFit="1" customWidth="1"/>
    <col min="530" max="538" width="8.77734375" bestFit="1" customWidth="1"/>
    <col min="539" max="559" width="9.77734375" bestFit="1" customWidth="1"/>
    <col min="560" max="568" width="8.77734375" bestFit="1" customWidth="1"/>
    <col min="569" max="590" width="9.77734375" bestFit="1" customWidth="1"/>
    <col min="591" max="599" width="8.77734375" bestFit="1" customWidth="1"/>
    <col min="600" max="621" width="9.77734375" bestFit="1" customWidth="1"/>
    <col min="622" max="630" width="8.77734375" bestFit="1" customWidth="1"/>
    <col min="631" max="660" width="9.77734375" bestFit="1" customWidth="1"/>
    <col min="661" max="682" width="10.77734375" bestFit="1" customWidth="1"/>
    <col min="683" max="691" width="9.77734375" bestFit="1" customWidth="1"/>
    <col min="692" max="712" width="10.77734375" bestFit="1" customWidth="1"/>
    <col min="713" max="721" width="9.77734375" bestFit="1" customWidth="1"/>
    <col min="722" max="743" width="10.77734375" bestFit="1" customWidth="1"/>
    <col min="744" max="752" width="8.77734375" bestFit="1" customWidth="1"/>
    <col min="753" max="774" width="9.77734375" bestFit="1" customWidth="1"/>
    <col min="775" max="783" width="8.77734375" bestFit="1" customWidth="1"/>
    <col min="784" max="802" width="9.77734375" bestFit="1" customWidth="1"/>
    <col min="803" max="811" width="8.77734375" bestFit="1" customWidth="1"/>
    <col min="812" max="833" width="9.77734375" bestFit="1" customWidth="1"/>
    <col min="834" max="842" width="8.77734375" bestFit="1" customWidth="1"/>
    <col min="843" max="863" width="9.77734375" bestFit="1" customWidth="1"/>
    <col min="864" max="872" width="8.77734375" bestFit="1" customWidth="1"/>
    <col min="873" max="894" width="9.77734375" bestFit="1" customWidth="1"/>
    <col min="895" max="903" width="8.77734375" bestFit="1" customWidth="1"/>
    <col min="904" max="924" width="9.77734375" bestFit="1" customWidth="1"/>
    <col min="925" max="933" width="8.77734375" bestFit="1" customWidth="1"/>
    <col min="934" max="955" width="9.77734375" bestFit="1" customWidth="1"/>
    <col min="956" max="964" width="8.77734375" bestFit="1" customWidth="1"/>
    <col min="965" max="986" width="9.77734375" bestFit="1" customWidth="1"/>
    <col min="987" max="995" width="8.77734375" bestFit="1" customWidth="1"/>
    <col min="996" max="1025" width="9.77734375" bestFit="1" customWidth="1"/>
    <col min="1026" max="1047" width="10.77734375" bestFit="1" customWidth="1"/>
    <col min="1048" max="1056" width="9.77734375" bestFit="1" customWidth="1"/>
    <col min="1057" max="1077" width="10.77734375" bestFit="1" customWidth="1"/>
    <col min="1078" max="1086" width="9.77734375" bestFit="1" customWidth="1"/>
    <col min="1087" max="1108" width="10.77734375" bestFit="1" customWidth="1"/>
    <col min="1109" max="1117" width="8.77734375" bestFit="1" customWidth="1"/>
    <col min="1118" max="1139" width="9.77734375" bestFit="1" customWidth="1"/>
    <col min="1140" max="1148" width="8.77734375" bestFit="1" customWidth="1"/>
    <col min="1149" max="1168" width="9.77734375" bestFit="1" customWidth="1"/>
    <col min="1169" max="1177" width="8.77734375" bestFit="1" customWidth="1"/>
    <col min="1178" max="1199" width="9.77734375" bestFit="1" customWidth="1"/>
    <col min="1200" max="1208" width="8.77734375" bestFit="1" customWidth="1"/>
    <col min="1209" max="1229" width="9.77734375" bestFit="1" customWidth="1"/>
    <col min="1230" max="1238" width="8.77734375" bestFit="1" customWidth="1"/>
    <col min="1239" max="1260" width="9.77734375" bestFit="1" customWidth="1"/>
    <col min="1261" max="1269" width="8.77734375" bestFit="1" customWidth="1"/>
    <col min="1270" max="1290" width="9.77734375" bestFit="1" customWidth="1"/>
    <col min="1291" max="1299" width="8.77734375" bestFit="1" customWidth="1"/>
    <col min="1300" max="1321" width="9.77734375" bestFit="1" customWidth="1"/>
    <col min="1322" max="1330" width="8.77734375" bestFit="1" customWidth="1"/>
    <col min="1331" max="1352" width="9.77734375" bestFit="1" customWidth="1"/>
    <col min="1353" max="1361" width="8.77734375" bestFit="1" customWidth="1"/>
    <col min="1362" max="1391" width="9.77734375" bestFit="1" customWidth="1"/>
    <col min="1392" max="1413" width="10.77734375" bestFit="1" customWidth="1"/>
    <col min="1414" max="1422" width="9.77734375" bestFit="1" customWidth="1"/>
    <col min="1423" max="1443" width="10.77734375" bestFit="1" customWidth="1"/>
    <col min="1444" max="1452" width="9.77734375" bestFit="1" customWidth="1"/>
    <col min="1453" max="1474" width="10.77734375" bestFit="1" customWidth="1"/>
  </cols>
  <sheetData>
    <row r="3" spans="3:12" x14ac:dyDescent="0.3">
      <c r="J3" t="s">
        <v>12</v>
      </c>
      <c r="K3" s="3">
        <v>1</v>
      </c>
    </row>
    <row r="6" spans="3:12" x14ac:dyDescent="0.3">
      <c r="C6" s="4" t="s">
        <v>5</v>
      </c>
      <c r="D6" s="5"/>
      <c r="I6" s="4" t="s">
        <v>11</v>
      </c>
      <c r="J6" s="5" t="s">
        <v>7</v>
      </c>
      <c r="K6" s="5" t="s">
        <v>10</v>
      </c>
      <c r="L6" s="5" t="s">
        <v>0</v>
      </c>
    </row>
    <row r="7" spans="3:12" x14ac:dyDescent="0.3">
      <c r="C7" s="6" t="s">
        <v>0</v>
      </c>
      <c r="D7" s="7">
        <v>24443</v>
      </c>
      <c r="F7" s="6" t="s">
        <v>0</v>
      </c>
      <c r="G7" s="7">
        <f>VLOOKUP(F7,C7:D15,2,0)</f>
        <v>24443</v>
      </c>
      <c r="I7" s="5">
        <v>2005</v>
      </c>
      <c r="J7" s="8">
        <v>33370192.171199914</v>
      </c>
      <c r="K7" s="8">
        <v>13403626.559800046</v>
      </c>
      <c r="L7" s="7">
        <v>1013</v>
      </c>
    </row>
    <row r="8" spans="3:12" x14ac:dyDescent="0.3">
      <c r="C8" s="6" t="s">
        <v>6</v>
      </c>
      <c r="D8" s="8">
        <v>59832502.452100649</v>
      </c>
      <c r="F8" s="6" t="s">
        <v>6</v>
      </c>
      <c r="G8" s="8">
        <f t="shared" ref="G8:G15" si="0">VLOOKUP(F8,C8:D16,2,0)</f>
        <v>59832502.452100649</v>
      </c>
      <c r="I8" s="5">
        <v>2006</v>
      </c>
      <c r="J8" s="8">
        <v>69484523.200600073</v>
      </c>
      <c r="K8" s="8">
        <v>28177776.42630003</v>
      </c>
      <c r="L8" s="7">
        <v>2677</v>
      </c>
    </row>
    <row r="9" spans="3:12" x14ac:dyDescent="0.3">
      <c r="C9" s="6" t="s">
        <v>7</v>
      </c>
      <c r="D9" s="8">
        <v>102379613.11629985</v>
      </c>
      <c r="F9" s="6" t="s">
        <v>7</v>
      </c>
      <c r="G9" s="8">
        <f t="shared" si="0"/>
        <v>102379613.11629985</v>
      </c>
      <c r="I9" s="5">
        <v>2007</v>
      </c>
      <c r="J9" s="8">
        <v>102379613.11629985</v>
      </c>
      <c r="K9" s="8">
        <v>42547110.664200231</v>
      </c>
      <c r="L9" s="7">
        <v>24443</v>
      </c>
    </row>
    <row r="10" spans="3:12" x14ac:dyDescent="0.3">
      <c r="C10" s="6" t="s">
        <v>4</v>
      </c>
      <c r="D10" s="9">
        <v>0.41558186604854741</v>
      </c>
      <c r="F10" s="6" t="s">
        <v>4</v>
      </c>
      <c r="G10" s="9">
        <f t="shared" si="0"/>
        <v>0.41558186604854741</v>
      </c>
      <c r="I10" s="5">
        <v>2008</v>
      </c>
      <c r="J10" s="8">
        <v>101858616.70999517</v>
      </c>
      <c r="K10" s="8">
        <v>42162063.995700456</v>
      </c>
      <c r="L10" s="7">
        <v>32265</v>
      </c>
    </row>
    <row r="11" spans="3:12" x14ac:dyDescent="0.3">
      <c r="C11" s="6" t="s">
        <v>8</v>
      </c>
      <c r="D11" s="8">
        <v>42547110.664200231</v>
      </c>
      <c r="F11" s="6" t="s">
        <v>8</v>
      </c>
      <c r="G11" s="8">
        <f t="shared" si="0"/>
        <v>42547110.664200231</v>
      </c>
    </row>
    <row r="12" spans="3:12" x14ac:dyDescent="0.3">
      <c r="C12" s="6" t="s">
        <v>9</v>
      </c>
      <c r="D12" s="7">
        <v>255715</v>
      </c>
      <c r="F12" s="6" t="s">
        <v>9</v>
      </c>
      <c r="G12" s="7">
        <f t="shared" si="0"/>
        <v>255715</v>
      </c>
    </row>
    <row r="13" spans="3:12" x14ac:dyDescent="0.3">
      <c r="C13" s="6" t="s">
        <v>1</v>
      </c>
      <c r="D13" s="10">
        <v>606</v>
      </c>
      <c r="F13" s="6" t="s">
        <v>1</v>
      </c>
      <c r="G13" s="10">
        <f t="shared" si="0"/>
        <v>606</v>
      </c>
    </row>
    <row r="14" spans="3:12" x14ac:dyDescent="0.3">
      <c r="C14" s="6" t="s">
        <v>2</v>
      </c>
      <c r="D14" s="10">
        <v>133</v>
      </c>
      <c r="F14" s="6" t="s">
        <v>2</v>
      </c>
      <c r="G14" s="5">
        <f t="shared" si="0"/>
        <v>133</v>
      </c>
      <c r="I14" s="5" t="str">
        <f>I6</f>
        <v>Year</v>
      </c>
      <c r="J14" s="5" t="str" cm="1">
        <f t="array" ref="J14">_xlfn.IFS($K$3=1,J6,$K$3=2,K6,$K$3=3,L6)</f>
        <v xml:space="preserve"> Total Revenue</v>
      </c>
      <c r="K14" s="5" t="str">
        <f>"Average " &amp; J14</f>
        <v>Average  Total Revenue</v>
      </c>
      <c r="L14" s="5" t="s">
        <v>13</v>
      </c>
    </row>
    <row r="15" spans="3:12" x14ac:dyDescent="0.3">
      <c r="C15" s="6" t="s">
        <v>3</v>
      </c>
      <c r="D15" s="10">
        <v>473</v>
      </c>
      <c r="F15" s="6" t="s">
        <v>3</v>
      </c>
      <c r="G15" s="5">
        <f t="shared" si="0"/>
        <v>473</v>
      </c>
      <c r="I15" s="5">
        <f t="shared" ref="I15:I18" si="1">I7</f>
        <v>2005</v>
      </c>
      <c r="J15" s="8" cm="1">
        <f t="array" ref="J15">_xlfn.IFS($K$3=1,J7,$K$3=2,K7,$K$3=3,L7)</f>
        <v>33370192.171199914</v>
      </c>
      <c r="K15" s="8">
        <f>AVERAGE($J$15:$J$18)</f>
        <v>76773236.299523756</v>
      </c>
      <c r="L15" s="5" t="str">
        <f>IF(J15&gt;K15,J15,"")</f>
        <v/>
      </c>
    </row>
    <row r="16" spans="3:12" x14ac:dyDescent="0.3">
      <c r="I16" s="5">
        <f t="shared" si="1"/>
        <v>2006</v>
      </c>
      <c r="J16" s="8" cm="1">
        <f t="array" ref="J16">_xlfn.IFS($K$3=1,J8,$K$3=2,K8,$K$3=3,L8)</f>
        <v>69484523.200600073</v>
      </c>
      <c r="K16" s="8">
        <f t="shared" ref="K16:K18" si="2">AVERAGE($J$15:$J$18)</f>
        <v>76773236.299523756</v>
      </c>
      <c r="L16" s="5" t="str">
        <f t="shared" ref="L16:L18" si="3">IF(J16&gt;K16,J16,"")</f>
        <v/>
      </c>
    </row>
    <row r="17" spans="5:12" x14ac:dyDescent="0.3">
      <c r="I17" s="5">
        <f t="shared" si="1"/>
        <v>2007</v>
      </c>
      <c r="J17" s="8" cm="1">
        <f t="array" ref="J17">_xlfn.IFS($K$3=1,J9,$K$3=2,K9,$K$3=3,L9)</f>
        <v>102379613.11629985</v>
      </c>
      <c r="K17" s="8">
        <f t="shared" si="2"/>
        <v>76773236.299523756</v>
      </c>
      <c r="L17" s="5">
        <f t="shared" si="3"/>
        <v>102379613.11629985</v>
      </c>
    </row>
    <row r="18" spans="5:12" x14ac:dyDescent="0.3">
      <c r="I18" s="5">
        <f t="shared" si="1"/>
        <v>2008</v>
      </c>
      <c r="J18" s="8" cm="1">
        <f t="array" ref="J18">_xlfn.IFS($K$3=1,J10,$K$3=2,K10,$K$3=3,L10)</f>
        <v>101858616.70999517</v>
      </c>
      <c r="K18" s="8">
        <f t="shared" si="2"/>
        <v>76773236.299523756</v>
      </c>
      <c r="L18" s="5">
        <f t="shared" si="3"/>
        <v>101858616.70999517</v>
      </c>
    </row>
    <row r="22" spans="5:12" x14ac:dyDescent="0.3">
      <c r="I22" t="s">
        <v>13</v>
      </c>
      <c r="K22" t="s">
        <v>16</v>
      </c>
    </row>
    <row r="23" spans="5:12" x14ac:dyDescent="0.3">
      <c r="H23" t="s">
        <v>14</v>
      </c>
      <c r="I23">
        <f>SUM(L15:L18)</f>
        <v>204238229.82629502</v>
      </c>
    </row>
    <row r="24" spans="5:12" x14ac:dyDescent="0.3">
      <c r="E24" s="1"/>
      <c r="H24" t="s">
        <v>15</v>
      </c>
      <c r="I24" s="11">
        <f>I23/SUM(J15:J18)</f>
        <v>0.66506975500380838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5DAF9-C56B-4254-B0DB-298C4764511A}">
  <sheetPr codeName="Sheet1"/>
  <dimension ref="AA53"/>
  <sheetViews>
    <sheetView showGridLines="0" showRowColHeaders="0" zoomScaleNormal="100" workbookViewId="0">
      <selection activeCell="Q18" sqref="Q18"/>
    </sheetView>
  </sheetViews>
  <sheetFormatPr defaultRowHeight="14.4" x14ac:dyDescent="0.3"/>
  <sheetData>
    <row r="53" spans="27:27" ht="37.799999999999997" x14ac:dyDescent="1.3">
      <c r="AA53" s="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17</xdr:col>
                    <xdr:colOff>586740</xdr:colOff>
                    <xdr:row>3</xdr:row>
                    <xdr:rowOff>91440</xdr:rowOff>
                  </from>
                  <to>
                    <xdr:col>19</xdr:col>
                    <xdr:colOff>274320</xdr:colOff>
                    <xdr:row>4</xdr:row>
                    <xdr:rowOff>152400</xdr:rowOff>
                  </to>
                </anchor>
              </controlPr>
            </control>
          </mc:Choice>
        </mc:AlternateContent>
        <mc:AlternateContent xmlns:mc="http://schemas.openxmlformats.org/markup-compatibility/2006">
          <mc:Choice Requires="x14">
            <control shapeId="1029" r:id="rId5" name="Option Button 5">
              <controlPr defaultSize="0" autoFill="0" autoLine="0" autoPict="0">
                <anchor moveWithCells="1">
                  <from>
                    <xdr:col>19</xdr:col>
                    <xdr:colOff>243840</xdr:colOff>
                    <xdr:row>3</xdr:row>
                    <xdr:rowOff>91440</xdr:rowOff>
                  </from>
                  <to>
                    <xdr:col>20</xdr:col>
                    <xdr:colOff>541020</xdr:colOff>
                    <xdr:row>4</xdr:row>
                    <xdr:rowOff>152400</xdr:rowOff>
                  </to>
                </anchor>
              </controlPr>
            </control>
          </mc:Choice>
        </mc:AlternateContent>
        <mc:AlternateContent xmlns:mc="http://schemas.openxmlformats.org/markup-compatibility/2006">
          <mc:Choice Requires="x14">
            <control shapeId="1030" r:id="rId6" name="Option Button 6">
              <controlPr defaultSize="0" autoFill="0" autoLine="0" autoPict="0">
                <anchor moveWithCells="1">
                  <from>
                    <xdr:col>20</xdr:col>
                    <xdr:colOff>502920</xdr:colOff>
                    <xdr:row>3</xdr:row>
                    <xdr:rowOff>91440</xdr:rowOff>
                  </from>
                  <to>
                    <xdr:col>22</xdr:col>
                    <xdr:colOff>190500</xdr:colOff>
                    <xdr:row>4</xdr:row>
                    <xdr:rowOff>152400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F4A938E5-75B7-45EF-8D2F-AD321C22BAB1}">
  <ds:schemaRefs/>
</ds:datastoreItem>
</file>

<file path=customXml/itemProps2.xml><?xml version="1.0" encoding="utf-8"?>
<ds:datastoreItem xmlns:ds="http://schemas.openxmlformats.org/officeDocument/2006/customXml" ds:itemID="{1198D6C1-783C-400D-8AF7-550FF16165A5}">
  <ds:schemaRefs/>
</ds:datastoreItem>
</file>

<file path=customXml/itemProps3.xml><?xml version="1.0" encoding="utf-8"?>
<ds:datastoreItem xmlns:ds="http://schemas.openxmlformats.org/officeDocument/2006/customXml" ds:itemID="{A36394E4-E573-4FDF-9427-62D05E8FA478}">
  <ds:schemaRefs/>
</ds:datastoreItem>
</file>

<file path=customXml/itemProps4.xml><?xml version="1.0" encoding="utf-8"?>
<ds:datastoreItem xmlns:ds="http://schemas.openxmlformats.org/officeDocument/2006/customXml" ds:itemID="{0EC00887-6C38-4E3D-B961-902DBFA76E95}">
  <ds:schemaRefs/>
</ds:datastoreItem>
</file>

<file path=customXml/itemProps5.xml><?xml version="1.0" encoding="utf-8"?>
<ds:datastoreItem xmlns:ds="http://schemas.openxmlformats.org/officeDocument/2006/customXml" ds:itemID="{401F05A6-E44E-493E-9890-300580DF09EA}">
  <ds:schemaRefs/>
</ds:datastoreItem>
</file>

<file path=customXml/itemProps6.xml><?xml version="1.0" encoding="utf-8"?>
<ds:datastoreItem xmlns:ds="http://schemas.openxmlformats.org/officeDocument/2006/customXml" ds:itemID="{402F094C-871B-45D8-9B0B-8C3B1F5A5E6A}">
  <ds:schemaRefs/>
</ds:datastoreItem>
</file>

<file path=customXml/itemProps7.xml><?xml version="1.0" encoding="utf-8"?>
<ds:datastoreItem xmlns:ds="http://schemas.openxmlformats.org/officeDocument/2006/customXml" ds:itemID="{CB92232B-732C-41D7-8B31-0B7E41B3F3B6}">
  <ds:schemaRefs/>
</ds:datastoreItem>
</file>

<file path=customXml/itemProps8.xml><?xml version="1.0" encoding="utf-8"?>
<ds:datastoreItem xmlns:ds="http://schemas.openxmlformats.org/officeDocument/2006/customXml" ds:itemID="{24DC86A7-D827-4520-B3D5-7693A1385F8A}">
  <ds:schemaRefs/>
</ds:datastoreItem>
</file>

<file path=customXml/itemProps9.xml><?xml version="1.0" encoding="utf-8"?>
<ds:datastoreItem xmlns:ds="http://schemas.openxmlformats.org/officeDocument/2006/customXml" ds:itemID="{B6364FC5-DA81-413B-88F7-0BA4697A0B03}">
  <ds:schemaRefs/>
</ds:datastoreItem>
</file>

<file path=customXml/itemProps10.xml><?xml version="1.0" encoding="utf-8"?>
<ds:datastoreItem xmlns:ds="http://schemas.openxmlformats.org/officeDocument/2006/customXml" ds:itemID="{6B72A287-1B8F-4E20-A908-9606950B5AF8}">
  <ds:schemaRefs/>
</ds:datastoreItem>
</file>

<file path=customXml/itemProps11.xml><?xml version="1.0" encoding="utf-8"?>
<ds:datastoreItem xmlns:ds="http://schemas.openxmlformats.org/officeDocument/2006/customXml" ds:itemID="{D3847381-6BA1-4F6F-88AA-9287C06B1619}">
  <ds:schemaRefs/>
</ds:datastoreItem>
</file>

<file path=customXml/itemProps12.xml><?xml version="1.0" encoding="utf-8"?>
<ds:datastoreItem xmlns:ds="http://schemas.openxmlformats.org/officeDocument/2006/customXml" ds:itemID="{3CA27CC2-AF90-424E-9A96-300526367436}">
  <ds:schemaRefs/>
</ds:datastoreItem>
</file>

<file path=customXml/itemProps13.xml><?xml version="1.0" encoding="utf-8"?>
<ds:datastoreItem xmlns:ds="http://schemas.openxmlformats.org/officeDocument/2006/customXml" ds:itemID="{4A63F10C-5F19-4793-BB1F-FE8152EBE442}">
  <ds:schemaRefs/>
</ds:datastoreItem>
</file>

<file path=customXml/itemProps14.xml><?xml version="1.0" encoding="utf-8"?>
<ds:datastoreItem xmlns:ds="http://schemas.openxmlformats.org/officeDocument/2006/customXml" ds:itemID="{B78EC024-5851-47C7-A874-EB57DFE24119}">
  <ds:schemaRefs/>
</ds:datastoreItem>
</file>

<file path=customXml/itemProps15.xml><?xml version="1.0" encoding="utf-8"?>
<ds:datastoreItem xmlns:ds="http://schemas.openxmlformats.org/officeDocument/2006/customXml" ds:itemID="{BCF867FD-62BF-404F-A53C-47B70570316C}">
  <ds:schemaRefs/>
</ds:datastoreItem>
</file>

<file path=customXml/itemProps16.xml><?xml version="1.0" encoding="utf-8"?>
<ds:datastoreItem xmlns:ds="http://schemas.openxmlformats.org/officeDocument/2006/customXml" ds:itemID="{FA41E406-C975-452E-986E-BDE281FF9E9E}">
  <ds:schemaRefs/>
</ds:datastoreItem>
</file>

<file path=customXml/itemProps17.xml><?xml version="1.0" encoding="utf-8"?>
<ds:datastoreItem xmlns:ds="http://schemas.openxmlformats.org/officeDocument/2006/customXml" ds:itemID="{9443EB94-39D8-48AA-91BE-FB55C7A6BE18}">
  <ds:schemaRefs/>
</ds:datastoreItem>
</file>

<file path=customXml/itemProps18.xml><?xml version="1.0" encoding="utf-8"?>
<ds:datastoreItem xmlns:ds="http://schemas.openxmlformats.org/officeDocument/2006/customXml" ds:itemID="{8B103A20-BFFD-4D06-A8E0-A1B043FF9C3A}">
  <ds:schemaRefs/>
</ds:datastoreItem>
</file>

<file path=customXml/itemProps19.xml><?xml version="1.0" encoding="utf-8"?>
<ds:datastoreItem xmlns:ds="http://schemas.openxmlformats.org/officeDocument/2006/customXml" ds:itemID="{911D4F47-8CF3-4139-A8B6-6433E908CA98}">
  <ds:schemaRefs/>
</ds:datastoreItem>
</file>

<file path=customXml/itemProps20.xml><?xml version="1.0" encoding="utf-8"?>
<ds:datastoreItem xmlns:ds="http://schemas.openxmlformats.org/officeDocument/2006/customXml" ds:itemID="{27AF2A7C-6672-42DC-9064-7FDE617C7740}">
  <ds:schemaRefs/>
</ds:datastoreItem>
</file>

<file path=customXml/itemProps21.xml><?xml version="1.0" encoding="utf-8"?>
<ds:datastoreItem xmlns:ds="http://schemas.openxmlformats.org/officeDocument/2006/customXml" ds:itemID="{36C41D6A-57A8-4584-A087-E766EFD6359A}">
  <ds:schemaRefs/>
</ds:datastoreItem>
</file>

<file path=customXml/itemProps22.xml><?xml version="1.0" encoding="utf-8"?>
<ds:datastoreItem xmlns:ds="http://schemas.openxmlformats.org/officeDocument/2006/customXml" ds:itemID="{545B845B-2859-467F-AAED-24C13DBD204E}">
  <ds:schemaRefs/>
</ds:datastoreItem>
</file>

<file path=customXml/itemProps23.xml><?xml version="1.0" encoding="utf-8"?>
<ds:datastoreItem xmlns:ds="http://schemas.openxmlformats.org/officeDocument/2006/customXml" ds:itemID="{1F2C82B9-166F-4AC7-B618-BBE26E8BDC15}">
  <ds:schemaRefs/>
</ds:datastoreItem>
</file>

<file path=customXml/itemProps24.xml><?xml version="1.0" encoding="utf-8"?>
<ds:datastoreItem xmlns:ds="http://schemas.openxmlformats.org/officeDocument/2006/customXml" ds:itemID="{19F8B692-6A46-4511-B4CB-B2AB31FBECD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Analysis</vt:lpstr>
      <vt:lpstr>Time series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azeez israel</dc:creator>
  <cp:lastModifiedBy>azeez israel</cp:lastModifiedBy>
  <dcterms:created xsi:type="dcterms:W3CDTF">2025-06-04T02:21:03Z</dcterms:created>
  <dcterms:modified xsi:type="dcterms:W3CDTF">2025-06-08T20:39:47Z</dcterms:modified>
</cp:coreProperties>
</file>