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PARK YUNHA\Downloads\"/>
    </mc:Choice>
  </mc:AlternateContent>
  <xr:revisionPtr revIDLastSave="0" documentId="13_ncr:1_{69BB59A9-3AE7-42A5-828E-50A9F2A843A4}" xr6:coauthVersionLast="44" xr6:coauthVersionMax="44" xr10:uidLastSave="{00000000-0000-0000-0000-000000000000}"/>
  <bookViews>
    <workbookView xWindow="-120" yWindow="-120" windowWidth="29040" windowHeight="15840" tabRatio="966" xr2:uid="{00000000-000D-0000-FFFF-FFFF00000000}"/>
  </bookViews>
  <sheets>
    <sheet name="모델2, 0.01(최종모델)" sheetId="11" r:id="rId1"/>
    <sheet name="모델1, 0.005" sheetId="2" r:id="rId2"/>
    <sheet name="모델1, 0.007" sheetId="3" r:id="rId3"/>
    <sheet name="모델1, 0.0001" sheetId="4" r:id="rId4"/>
    <sheet name="모델1, 0.0005" sheetId="5" r:id="rId5"/>
    <sheet name="모델1, 0.01" sheetId="6" r:id="rId6"/>
    <sheet name="모델2, 0.005" sheetId="7" r:id="rId7"/>
    <sheet name="모델2, 0.007" sheetId="8" r:id="rId8"/>
    <sheet name="모델2, 0.0001" sheetId="9" r:id="rId9"/>
    <sheet name="모델2, 0.000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5" roundtripDataSignature="AMtx7mgbvDWZIjMu+QBtZNsonn9/ojA5CQ=="/>
    </ext>
  </extLst>
</workbook>
</file>

<file path=xl/calcChain.xml><?xml version="1.0" encoding="utf-8"?>
<calcChain xmlns="http://schemas.openxmlformats.org/spreadsheetml/2006/main">
  <c r="E28" i="11" l="1"/>
  <c r="E27" i="11"/>
  <c r="E26" i="11"/>
  <c r="G23" i="11"/>
  <c r="F23" i="11"/>
  <c r="G22" i="11"/>
  <c r="F22" i="11"/>
  <c r="Q4" i="11"/>
  <c r="P4" i="11"/>
  <c r="O4" i="11"/>
  <c r="N4" i="11"/>
  <c r="M4" i="11"/>
  <c r="L4" i="11"/>
  <c r="E28" i="10"/>
  <c r="E27" i="10"/>
  <c r="E26" i="10"/>
  <c r="G23" i="10"/>
  <c r="F23" i="10"/>
  <c r="G22" i="10"/>
  <c r="F22" i="10"/>
  <c r="Q4" i="10"/>
  <c r="P4" i="10"/>
  <c r="O4" i="10"/>
  <c r="N4" i="10"/>
  <c r="M4" i="10"/>
  <c r="L4" i="10"/>
  <c r="E28" i="9"/>
  <c r="E27" i="9"/>
  <c r="E26" i="9"/>
  <c r="G23" i="9"/>
  <c r="F23" i="9"/>
  <c r="G22" i="9"/>
  <c r="F22" i="9"/>
  <c r="Q4" i="9"/>
  <c r="P4" i="9"/>
  <c r="O4" i="9"/>
  <c r="N4" i="9"/>
  <c r="M4" i="9"/>
  <c r="L4" i="9"/>
  <c r="E28" i="8"/>
  <c r="E27" i="8"/>
  <c r="E26" i="8"/>
  <c r="G23" i="8"/>
  <c r="F23" i="8"/>
  <c r="G22" i="8"/>
  <c r="F22" i="8"/>
  <c r="Q4" i="8"/>
  <c r="P4" i="8"/>
  <c r="O4" i="8"/>
  <c r="N4" i="8"/>
  <c r="M4" i="8"/>
  <c r="L4" i="8"/>
  <c r="E28" i="7"/>
  <c r="E27" i="7"/>
  <c r="E26" i="7"/>
  <c r="G23" i="7"/>
  <c r="F23" i="7"/>
  <c r="G22" i="7"/>
  <c r="F22" i="7"/>
  <c r="Q4" i="7"/>
  <c r="P4" i="7"/>
  <c r="O4" i="7"/>
  <c r="N4" i="7"/>
  <c r="M4" i="7"/>
  <c r="L4" i="7"/>
  <c r="E28" i="6"/>
  <c r="E27" i="6"/>
  <c r="E26" i="6"/>
  <c r="G23" i="6"/>
  <c r="F23" i="6"/>
  <c r="G22" i="6"/>
  <c r="F22" i="6"/>
  <c r="Q4" i="6"/>
  <c r="P4" i="6"/>
  <c r="O4" i="6"/>
  <c r="N4" i="6"/>
  <c r="M4" i="6"/>
  <c r="L4" i="6"/>
  <c r="E28" i="5"/>
  <c r="E27" i="5"/>
  <c r="E26" i="5"/>
  <c r="G23" i="5"/>
  <c r="F23" i="5"/>
  <c r="G22" i="5"/>
  <c r="F22" i="5"/>
  <c r="Q4" i="5"/>
  <c r="P4" i="5"/>
  <c r="O4" i="5"/>
  <c r="N4" i="5"/>
  <c r="M4" i="5"/>
  <c r="L4" i="5"/>
  <c r="E28" i="4"/>
  <c r="E27" i="4"/>
  <c r="E26" i="4"/>
  <c r="G23" i="4"/>
  <c r="F23" i="4"/>
  <c r="G22" i="4"/>
  <c r="F22" i="4"/>
  <c r="Q4" i="4"/>
  <c r="P4" i="4"/>
  <c r="O4" i="4"/>
  <c r="N4" i="4"/>
  <c r="M4" i="4"/>
  <c r="L4" i="4"/>
  <c r="E28" i="3"/>
  <c r="E27" i="3"/>
  <c r="E26" i="3"/>
  <c r="G23" i="3"/>
  <c r="F23" i="3"/>
  <c r="G22" i="3"/>
  <c r="F22" i="3"/>
  <c r="Q4" i="3"/>
  <c r="P4" i="3"/>
  <c r="O4" i="3"/>
  <c r="N4" i="3"/>
  <c r="M4" i="3"/>
  <c r="L4" i="3"/>
  <c r="E28" i="2"/>
  <c r="E27" i="2"/>
  <c r="E26" i="2"/>
  <c r="G23" i="2"/>
  <c r="F23" i="2"/>
  <c r="G22" i="2"/>
  <c r="F22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<sst xmlns="http://schemas.openxmlformats.org/spreadsheetml/2006/main" count="221" uniqueCount="31">
  <si>
    <t>0 : volcano, 1 : earth+mount, 2 : fire, 3: heavysnow, 4: city, 5: nature</t>
  </si>
  <si>
    <t>n:1877</t>
  </si>
  <si>
    <t>정상</t>
  </si>
  <si>
    <t>비정상</t>
  </si>
  <si>
    <t>PRED</t>
  </si>
  <si>
    <t>맞게 예측</t>
  </si>
  <si>
    <t>2-0, 2-1, ...</t>
  </si>
  <si>
    <t>0-1, 0-2...</t>
  </si>
  <si>
    <t>3-0, 3-1,...</t>
  </si>
  <si>
    <t>1-0, 1-2...</t>
  </si>
  <si>
    <t>4-0, 4-1, ..</t>
  </si>
  <si>
    <t>5-0, 5-1,...</t>
  </si>
  <si>
    <t>Accuracy</t>
  </si>
  <si>
    <t>precision</t>
  </si>
  <si>
    <t>recall</t>
  </si>
  <si>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>/</t>
    </r>
    <r>
      <rPr>
        <sz val="11"/>
        <color theme="1"/>
        <rFont val="돋움"/>
        <family val="3"/>
        <charset val="129"/>
      </rPr>
      <t>정상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인지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맞게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</si>
  <si>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정상인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</si>
  <si>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살제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</si>
  <si>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>/</t>
    </r>
    <r>
      <rPr>
        <sz val="11"/>
        <color theme="1"/>
        <rFont val="돋움"/>
        <family val="3"/>
        <charset val="129"/>
      </rPr>
      <t>정상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인지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맞게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</si>
  <si>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>/</t>
    </r>
    <r>
      <rPr>
        <sz val="11"/>
        <color theme="1"/>
        <rFont val="돋움"/>
        <family val="3"/>
        <charset val="129"/>
      </rPr>
      <t>정상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인지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맞게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</si>
  <si>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정상인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</si>
  <si>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정상인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</si>
  <si>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살제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</si>
  <si>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살제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</si>
  <si>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정상인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</si>
  <si>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r>
      <rPr>
        <sz val="11"/>
        <color theme="1"/>
        <rFont val="돋움"/>
        <family val="3"/>
        <charset val="129"/>
      </rPr>
      <t>살제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샘플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</si>
  <si>
    <t>실제 이상/정상 인지 맞게 예측한 비율</t>
  </si>
  <si>
    <t>이상으로 예측한 것 중에 실제 정상인 샘플의 비율</t>
  </si>
  <si>
    <t>살제 이상 샘플 중에 이상으로 예측한 비율</t>
  </si>
  <si>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>/</t>
    </r>
    <r>
      <rPr>
        <sz val="11"/>
        <color theme="1"/>
        <rFont val="돋움"/>
        <family val="3"/>
        <charset val="129"/>
      </rPr>
      <t>정상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인지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맞게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예측한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비율</t>
    </r>
    <phoneticPr fontId="7" type="noConversion"/>
  </si>
  <si>
    <t>카테고리별 정확도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</si>
</sst>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나눔고딕"/>
      <family val="3"/>
      <charset val="129"/>
    </font>
    <font>
      <sz val="11"/>
      <name val="Arial"/>
      <family val="2"/>
    </font>
    <font>
      <sz val="11"/>
      <color rgb="FF000000"/>
      <name val="나눔고딕"/>
      <family val="3"/>
      <charset val="129"/>
    </font>
    <font>
      <sz val="11"/>
      <color theme="1"/>
      <name val="Calibri"/>
      <family val="2"/>
    </font>
    <font>
      <sz val="11"/>
      <color theme="1"/>
      <name val="돋움"/>
      <family val="3"/>
      <charset val="129"/>
    </font>
    <font>
      <sz val="11"/>
      <color theme="1"/>
      <name val="Arial"/>
      <family val="2"/>
    </font>
    <font>
      <sz val="8"/>
      <name val="돋움"/>
      <family val="3"/>
      <charset val="129"/>
    </font>
    <font>
      <sz val="1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Arial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FFCCFF"/>
        <bgColor rgb="FFFFCCFF"/>
      </patternFill>
    </fill>
    <fill>
      <patternFill patternType="solid">
        <fgColor rgb="FFE06666"/>
        <bgColor rgb="FFE06666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1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9" borderId="10" xfId="0" applyFont="1" applyFill="1" applyBorder="1" applyAlignment="1">
      <alignment vertical="center"/>
    </xf>
    <xf numFmtId="0" fontId="1" fillId="12" borderId="10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11" borderId="10" xfId="0" applyFont="1" applyFill="1" applyBorder="1" applyAlignment="1">
      <alignment vertical="center"/>
    </xf>
    <xf numFmtId="0" fontId="1" fillId="1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13" borderId="9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4" fillId="3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" fillId="3" borderId="14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00"/>
  <sheetViews>
    <sheetView tabSelected="1" workbookViewId="0">
      <selection activeCell="P11" sqref="P11"/>
    </sheetView>
  </sheetViews>
  <sheetFormatPr defaultColWidth="12.625" defaultRowHeight="15" customHeight="1" x14ac:dyDescent="0.2"/>
  <cols>
    <col min="1" max="1" width="5.875" customWidth="1"/>
    <col min="2" max="17" width="10.25" style="52" customWidth="1"/>
    <col min="18" max="26" width="5.875" customWidth="1"/>
  </cols>
  <sheetData>
    <row r="1" spans="1:19" ht="13.5" customHeight="1" x14ac:dyDescent="0.2">
      <c r="A1" s="1"/>
      <c r="R1" s="1"/>
      <c r="S1" s="1"/>
    </row>
    <row r="2" spans="1:19" ht="13.5" customHeight="1" x14ac:dyDescent="0.2">
      <c r="A2" s="1"/>
      <c r="B2" s="27" t="s">
        <v>0</v>
      </c>
      <c r="C2" s="72"/>
      <c r="D2" s="72"/>
      <c r="E2" s="72"/>
      <c r="F2" s="72"/>
      <c r="G2" s="72"/>
      <c r="H2" s="72"/>
      <c r="I2" s="72"/>
      <c r="L2" s="91" t="s">
        <v>30</v>
      </c>
      <c r="M2" s="90"/>
      <c r="N2" s="90"/>
      <c r="O2" s="90"/>
      <c r="P2" s="90"/>
      <c r="Q2" s="90"/>
      <c r="R2" s="1"/>
      <c r="S2" s="1"/>
    </row>
    <row r="3" spans="1:19" ht="13.5" customHeight="1" x14ac:dyDescent="0.2">
      <c r="A3" s="1"/>
      <c r="B3" s="29" t="s">
        <v>1</v>
      </c>
      <c r="C3" s="73"/>
      <c r="D3" s="33" t="b">
        <v>1</v>
      </c>
      <c r="E3" s="74"/>
      <c r="F3" s="74"/>
      <c r="G3" s="74"/>
      <c r="H3" s="74"/>
      <c r="I3" s="75"/>
      <c r="L3" s="52">
        <v>0</v>
      </c>
      <c r="M3" s="52">
        <v>1</v>
      </c>
      <c r="N3" s="52">
        <v>2</v>
      </c>
      <c r="O3" s="52">
        <v>3</v>
      </c>
      <c r="P3" s="52">
        <v>4</v>
      </c>
      <c r="Q3" s="52">
        <v>5</v>
      </c>
      <c r="R3" s="1"/>
      <c r="S3" s="1"/>
    </row>
    <row r="4" spans="1:19" ht="13.5" customHeight="1" x14ac:dyDescent="0.2">
      <c r="A4" s="1"/>
      <c r="B4" s="76"/>
      <c r="C4" s="77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52">
        <f>D5/SUM(D5:D10)*100</f>
        <v>77.066666666666677</v>
      </c>
      <c r="M4" s="52">
        <f>E6/SUM(E5:E10)*100</f>
        <v>61</v>
      </c>
      <c r="N4" s="52">
        <f>F7/SUM(F5:F10)*100</f>
        <v>66.889632107023417</v>
      </c>
      <c r="O4" s="52">
        <f>G8/SUM(G5:G10)*100</f>
        <v>88.333333333333329</v>
      </c>
      <c r="P4" s="52">
        <f>H9/SUM(H5:H10)*100</f>
        <v>75.247524752475243</v>
      </c>
      <c r="Q4" s="52">
        <f>I10/SUM(I5:I10)*100</f>
        <v>58.666666666666664</v>
      </c>
      <c r="R4" s="1"/>
      <c r="S4" s="1"/>
    </row>
    <row r="5" spans="1:19" ht="13.5" customHeight="1" x14ac:dyDescent="0.2">
      <c r="A5" s="1"/>
      <c r="B5" s="36" t="s">
        <v>4</v>
      </c>
      <c r="C5" s="2">
        <v>0</v>
      </c>
      <c r="D5" s="4">
        <v>289</v>
      </c>
      <c r="E5" s="6">
        <v>5</v>
      </c>
      <c r="F5" s="6">
        <v>38</v>
      </c>
      <c r="G5" s="6">
        <v>16</v>
      </c>
      <c r="H5" s="6">
        <v>4</v>
      </c>
      <c r="I5" s="6">
        <v>28</v>
      </c>
      <c r="R5" s="1"/>
      <c r="S5" s="1"/>
    </row>
    <row r="6" spans="1:19" ht="13.5" customHeight="1" x14ac:dyDescent="0.2">
      <c r="A6" s="1"/>
      <c r="B6" s="78"/>
      <c r="C6" s="2">
        <v>1</v>
      </c>
      <c r="D6" s="6">
        <v>5</v>
      </c>
      <c r="E6" s="4">
        <v>183</v>
      </c>
      <c r="F6" s="6">
        <v>18</v>
      </c>
      <c r="G6" s="6">
        <v>3</v>
      </c>
      <c r="H6" s="6">
        <v>39</v>
      </c>
      <c r="I6" s="6">
        <v>34</v>
      </c>
      <c r="R6" s="1"/>
      <c r="S6" s="1"/>
    </row>
    <row r="7" spans="1:19" ht="13.5" customHeight="1" x14ac:dyDescent="0.2">
      <c r="A7" s="1"/>
      <c r="B7" s="78"/>
      <c r="C7" s="2">
        <v>2</v>
      </c>
      <c r="D7" s="6">
        <v>64</v>
      </c>
      <c r="E7" s="6">
        <v>13</v>
      </c>
      <c r="F7" s="4">
        <v>200</v>
      </c>
      <c r="G7" s="6">
        <v>1</v>
      </c>
      <c r="H7" s="6">
        <v>19</v>
      </c>
      <c r="I7" s="6">
        <v>18</v>
      </c>
      <c r="R7" s="1"/>
      <c r="S7" s="1"/>
    </row>
    <row r="8" spans="1:19" ht="13.5" customHeight="1" x14ac:dyDescent="0.2">
      <c r="A8" s="1"/>
      <c r="B8" s="78"/>
      <c r="C8" s="2">
        <v>3</v>
      </c>
      <c r="D8" s="6">
        <v>1</v>
      </c>
      <c r="E8" s="6">
        <v>11</v>
      </c>
      <c r="F8" s="6">
        <v>1</v>
      </c>
      <c r="G8" s="4">
        <v>265</v>
      </c>
      <c r="H8" s="6">
        <v>2</v>
      </c>
      <c r="I8" s="6">
        <v>12</v>
      </c>
      <c r="R8" s="1"/>
      <c r="S8" s="1"/>
    </row>
    <row r="9" spans="1:19" ht="13.5" customHeight="1" x14ac:dyDescent="0.2">
      <c r="A9" s="1"/>
      <c r="B9" s="78"/>
      <c r="C9" s="3">
        <v>4</v>
      </c>
      <c r="D9" s="6">
        <v>3</v>
      </c>
      <c r="E9" s="6">
        <v>82</v>
      </c>
      <c r="F9" s="6">
        <v>37</v>
      </c>
      <c r="G9" s="6">
        <v>11</v>
      </c>
      <c r="H9" s="4">
        <v>228</v>
      </c>
      <c r="I9" s="6">
        <v>32</v>
      </c>
      <c r="R9" s="1"/>
      <c r="S9" s="1"/>
    </row>
    <row r="10" spans="1:19" ht="13.5" customHeight="1" x14ac:dyDescent="0.2">
      <c r="A10" s="1"/>
      <c r="B10" s="79"/>
      <c r="C10" s="3">
        <v>5</v>
      </c>
      <c r="D10" s="6">
        <v>13</v>
      </c>
      <c r="E10" s="6">
        <v>6</v>
      </c>
      <c r="F10" s="6">
        <v>5</v>
      </c>
      <c r="G10" s="6">
        <v>4</v>
      </c>
      <c r="H10" s="6">
        <v>11</v>
      </c>
      <c r="I10" s="4">
        <v>176</v>
      </c>
      <c r="R10" s="1"/>
      <c r="S10" s="1"/>
    </row>
    <row r="11" spans="1:19" ht="13.5" customHeight="1" x14ac:dyDescent="0.2">
      <c r="A11" s="1"/>
      <c r="B11" s="70"/>
      <c r="C11" s="70"/>
      <c r="D11" s="70"/>
      <c r="E11" s="70"/>
      <c r="F11" s="70"/>
      <c r="G11" s="70"/>
      <c r="H11" s="70"/>
      <c r="I11" s="70"/>
      <c r="R11" s="1"/>
      <c r="S11" s="1"/>
    </row>
    <row r="12" spans="1:19" ht="13.5" customHeight="1" x14ac:dyDescent="0.2">
      <c r="A12" s="1"/>
      <c r="B12" s="70"/>
      <c r="C12" s="70"/>
      <c r="D12" s="80"/>
      <c r="E12" s="81" t="s">
        <v>5</v>
      </c>
      <c r="F12" s="70"/>
      <c r="G12" s="82"/>
      <c r="H12" s="81" t="s">
        <v>6</v>
      </c>
      <c r="I12" s="70"/>
      <c r="R12" s="1"/>
      <c r="S12" s="1"/>
    </row>
    <row r="13" spans="1:19" ht="13.5" customHeight="1" x14ac:dyDescent="0.2">
      <c r="A13" s="1"/>
      <c r="B13" s="70"/>
      <c r="C13" s="70"/>
      <c r="D13" s="70"/>
      <c r="E13" s="70"/>
      <c r="F13" s="70"/>
      <c r="G13" s="70"/>
      <c r="H13" s="70"/>
      <c r="I13" s="70"/>
      <c r="R13" s="1"/>
      <c r="S13" s="1"/>
    </row>
    <row r="14" spans="1:19" ht="13.5" customHeight="1" x14ac:dyDescent="0.2">
      <c r="A14" s="1"/>
      <c r="B14" s="70"/>
      <c r="C14" s="70"/>
      <c r="D14" s="83"/>
      <c r="E14" s="81" t="s">
        <v>7</v>
      </c>
      <c r="F14" s="70"/>
      <c r="G14" s="84"/>
      <c r="H14" s="81" t="s">
        <v>8</v>
      </c>
      <c r="I14" s="70"/>
      <c r="R14" s="1"/>
      <c r="S14" s="1"/>
    </row>
    <row r="15" spans="1:19" ht="13.5" customHeight="1" x14ac:dyDescent="0.2">
      <c r="A15" s="1"/>
      <c r="B15" s="70"/>
      <c r="C15" s="70"/>
      <c r="D15" s="70"/>
      <c r="E15" s="70"/>
      <c r="F15" s="70"/>
      <c r="G15" s="70"/>
      <c r="H15" s="70"/>
      <c r="I15" s="70"/>
      <c r="R15" s="1"/>
      <c r="S15" s="1"/>
    </row>
    <row r="16" spans="1:19" ht="13.5" customHeight="1" x14ac:dyDescent="0.2">
      <c r="A16" s="1"/>
      <c r="B16" s="70"/>
      <c r="C16" s="70"/>
      <c r="D16" s="85"/>
      <c r="E16" s="81" t="s">
        <v>9</v>
      </c>
      <c r="F16" s="70"/>
      <c r="G16" s="86"/>
      <c r="H16" s="81" t="s">
        <v>10</v>
      </c>
      <c r="I16" s="70"/>
      <c r="R16" s="1"/>
      <c r="S16" s="1"/>
    </row>
    <row r="17" spans="1:19" ht="13.5" customHeight="1" x14ac:dyDescent="0.2">
      <c r="A17" s="1"/>
      <c r="B17" s="70"/>
      <c r="C17" s="70"/>
      <c r="D17" s="70"/>
      <c r="E17" s="70"/>
      <c r="F17" s="70"/>
      <c r="G17" s="70"/>
      <c r="H17" s="70"/>
      <c r="I17" s="70"/>
      <c r="R17" s="1"/>
      <c r="S17" s="1"/>
    </row>
    <row r="18" spans="1:19" ht="13.5" customHeight="1" x14ac:dyDescent="0.2">
      <c r="A18" s="1"/>
      <c r="B18" s="70"/>
      <c r="C18" s="70"/>
      <c r="D18" s="70"/>
      <c r="E18" s="70"/>
      <c r="F18" s="70"/>
      <c r="G18" s="87"/>
      <c r="H18" s="81" t="s">
        <v>11</v>
      </c>
      <c r="I18" s="70"/>
      <c r="R18" s="1"/>
      <c r="S18" s="1"/>
    </row>
    <row r="19" spans="1:19" ht="13.5" customHeight="1" x14ac:dyDescent="0.2">
      <c r="A19" s="1"/>
      <c r="R19" s="1"/>
      <c r="S19" s="1"/>
    </row>
    <row r="20" spans="1:19" ht="13.5" customHeight="1" x14ac:dyDescent="0.2">
      <c r="A20" s="1"/>
      <c r="D20" s="38" t="s">
        <v>1</v>
      </c>
      <c r="E20" s="73"/>
      <c r="F20" s="39" t="b">
        <v>1</v>
      </c>
      <c r="G20" s="75"/>
      <c r="R20" s="1"/>
      <c r="S20" s="1"/>
    </row>
    <row r="21" spans="1:19" ht="13.5" customHeight="1" x14ac:dyDescent="0.2">
      <c r="A21" s="1"/>
      <c r="D21" s="76"/>
      <c r="E21" s="77"/>
      <c r="F21" s="19" t="s">
        <v>3</v>
      </c>
      <c r="G21" s="23" t="s">
        <v>2</v>
      </c>
      <c r="R21" s="1"/>
      <c r="S21" s="1"/>
    </row>
    <row r="22" spans="1:19" ht="13.5" customHeight="1" x14ac:dyDescent="0.2">
      <c r="A22" s="1"/>
      <c r="D22" s="25" t="s">
        <v>4</v>
      </c>
      <c r="E22" s="19" t="s">
        <v>3</v>
      </c>
      <c r="F22" s="24">
        <f>SUM(D5:G8)</f>
        <v>1113</v>
      </c>
      <c r="G22" s="24">
        <f>SUM(H5:I8)</f>
        <v>156</v>
      </c>
      <c r="R22" s="1"/>
      <c r="S22" s="1"/>
    </row>
    <row r="23" spans="1:19" ht="13.5" customHeight="1" x14ac:dyDescent="0.2">
      <c r="A23" s="1"/>
      <c r="D23" s="79"/>
      <c r="E23" s="23" t="s">
        <v>2</v>
      </c>
      <c r="F23" s="24">
        <f>SUM(D9:G10)</f>
        <v>161</v>
      </c>
      <c r="G23" s="24">
        <f>SUM(H9:I10)</f>
        <v>447</v>
      </c>
      <c r="R23" s="1"/>
      <c r="S23" s="1"/>
    </row>
    <row r="24" spans="1:19" ht="13.5" customHeight="1" x14ac:dyDescent="0.2">
      <c r="A24" s="1"/>
      <c r="R24" s="1"/>
      <c r="S24" s="1"/>
    </row>
    <row r="25" spans="1:19" ht="13.5" customHeight="1" x14ac:dyDescent="0.2">
      <c r="A25" s="1"/>
      <c r="R25" s="1"/>
      <c r="S25" s="1"/>
    </row>
    <row r="26" spans="1:19" ht="13.5" customHeight="1" x14ac:dyDescent="0.2">
      <c r="A26" s="1"/>
      <c r="D26" s="88" t="s">
        <v>12</v>
      </c>
      <c r="E26" s="52">
        <f>SUM(D5,E6,F7,G8,H9,I10) / SUM(D5:I10)</f>
        <v>0.71443793287160362</v>
      </c>
      <c r="F26" s="89" t="s">
        <v>29</v>
      </c>
      <c r="R26" s="1"/>
      <c r="S26" s="1"/>
    </row>
    <row r="27" spans="1:19" ht="13.5" customHeight="1" x14ac:dyDescent="0.2">
      <c r="A27" s="1"/>
      <c r="D27" s="88" t="s">
        <v>13</v>
      </c>
      <c r="E27" s="52">
        <f>SUM($H$5:$I$8) / SUM($D$5:$I$8)</f>
        <v>0.12293144208037825</v>
      </c>
      <c r="F27" s="51" t="s">
        <v>24</v>
      </c>
      <c r="R27" s="1"/>
      <c r="S27" s="1"/>
    </row>
    <row r="28" spans="1:19" ht="13.5" customHeight="1" x14ac:dyDescent="0.2">
      <c r="A28" s="1"/>
      <c r="D28" s="52" t="s">
        <v>14</v>
      </c>
      <c r="E28" s="52">
        <f>SUM($D$5:$G$8)/SUM($D$5:$G$10)</f>
        <v>0.87362637362637363</v>
      </c>
      <c r="F28" s="51" t="s">
        <v>25</v>
      </c>
      <c r="R28" s="1"/>
      <c r="S28" s="1"/>
    </row>
    <row r="29" spans="1:19" ht="13.5" customHeight="1" x14ac:dyDescent="0.2">
      <c r="A29" s="1"/>
      <c r="R29" s="1"/>
      <c r="S29" s="1"/>
    </row>
    <row r="30" spans="1:19" ht="13.5" customHeight="1" x14ac:dyDescent="0.2">
      <c r="A30" s="1"/>
      <c r="R30" s="1"/>
      <c r="S30" s="1"/>
    </row>
    <row r="31" spans="1:19" ht="13.5" customHeight="1" x14ac:dyDescent="0.2">
      <c r="A31" s="1"/>
      <c r="R31" s="1"/>
      <c r="S31" s="1"/>
    </row>
    <row r="32" spans="1:19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8">
    <mergeCell ref="L2:Q2"/>
    <mergeCell ref="F20:G20"/>
    <mergeCell ref="D20:E21"/>
    <mergeCell ref="D22:D23"/>
    <mergeCell ref="B2:I2"/>
    <mergeCell ref="B3:C4"/>
    <mergeCell ref="D3:I3"/>
    <mergeCell ref="B5:B10"/>
  </mergeCells>
  <phoneticPr fontId="7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1000"/>
  <sheetViews>
    <sheetView workbookViewId="0">
      <selection activeCell="K18" sqref="K18"/>
    </sheetView>
  </sheetViews>
  <sheetFormatPr defaultColWidth="12.625" defaultRowHeight="15" customHeight="1" x14ac:dyDescent="0.2"/>
  <cols>
    <col min="1" max="1" width="5.875" customWidth="1"/>
    <col min="2" max="17" width="8.625" customWidth="1"/>
    <col min="18" max="26" width="5.875" customWidth="1"/>
  </cols>
  <sheetData>
    <row r="1" spans="2:17" ht="13.5" customHeight="1" x14ac:dyDescent="0.2"/>
    <row r="2" spans="2:17" ht="13.5" customHeight="1" x14ac:dyDescent="0.2">
      <c r="B2" s="27" t="s">
        <v>0</v>
      </c>
      <c r="C2" s="28"/>
      <c r="D2" s="28"/>
      <c r="E2" s="28"/>
      <c r="F2" s="28"/>
      <c r="G2" s="28"/>
      <c r="H2" s="28"/>
      <c r="I2" s="28"/>
    </row>
    <row r="3" spans="2:17" ht="13.5" customHeight="1" x14ac:dyDescent="0.2">
      <c r="B3" s="29" t="s">
        <v>1</v>
      </c>
      <c r="C3" s="30"/>
      <c r="D3" s="33" t="b">
        <v>1</v>
      </c>
      <c r="E3" s="34"/>
      <c r="F3" s="34"/>
      <c r="G3" s="34"/>
      <c r="H3" s="34"/>
      <c r="I3" s="35"/>
      <c r="L3" s="1">
        <v>0</v>
      </c>
      <c r="M3" s="1">
        <v>1</v>
      </c>
      <c r="N3" s="1">
        <v>2</v>
      </c>
      <c r="O3" s="1">
        <v>3</v>
      </c>
      <c r="P3" s="1">
        <v>4</v>
      </c>
      <c r="Q3" s="1">
        <v>5</v>
      </c>
    </row>
    <row r="4" spans="2:17" ht="13.5" customHeight="1" x14ac:dyDescent="0.2">
      <c r="B4" s="31"/>
      <c r="C4" s="32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">
        <f>D5/SUM(D5:D10)*100</f>
        <v>79.733333333333334</v>
      </c>
      <c r="M4" s="1">
        <f>E6/SUM(E5:E10)*100</f>
        <v>55.333333333333336</v>
      </c>
      <c r="N4" s="1">
        <f>F7/SUM(F5:F10)*100</f>
        <v>64.548494983277592</v>
      </c>
      <c r="O4" s="1">
        <f>G8/SUM(G5:G10)*100</f>
        <v>91</v>
      </c>
      <c r="P4" s="1">
        <f>H9/SUM(H5:H10)*100</f>
        <v>76.237623762376245</v>
      </c>
      <c r="Q4" s="1">
        <f>I10/SUM(I5:I10)*100</f>
        <v>54</v>
      </c>
    </row>
    <row r="5" spans="2:17" ht="13.5" customHeight="1" x14ac:dyDescent="0.2">
      <c r="B5" s="36" t="s">
        <v>4</v>
      </c>
      <c r="C5" s="2">
        <v>0</v>
      </c>
      <c r="D5" s="4">
        <v>299</v>
      </c>
      <c r="E5" s="5">
        <v>6</v>
      </c>
      <c r="F5" s="7">
        <v>44</v>
      </c>
      <c r="G5" s="8">
        <v>14</v>
      </c>
      <c r="H5" s="9">
        <v>4</v>
      </c>
      <c r="I5" s="21">
        <v>34</v>
      </c>
    </row>
    <row r="6" spans="2:17" ht="13.5" customHeight="1" x14ac:dyDescent="0.2">
      <c r="B6" s="37"/>
      <c r="C6" s="2">
        <v>1</v>
      </c>
      <c r="D6" s="22">
        <v>7</v>
      </c>
      <c r="E6" s="4">
        <v>166</v>
      </c>
      <c r="F6" s="7">
        <v>13</v>
      </c>
      <c r="G6" s="8">
        <v>2</v>
      </c>
      <c r="H6" s="9">
        <v>34</v>
      </c>
      <c r="I6" s="21">
        <v>40</v>
      </c>
    </row>
    <row r="7" spans="2:17" ht="13.5" customHeight="1" x14ac:dyDescent="0.2">
      <c r="B7" s="37"/>
      <c r="C7" s="2">
        <v>2</v>
      </c>
      <c r="D7" s="22">
        <v>47</v>
      </c>
      <c r="E7" s="5">
        <v>10</v>
      </c>
      <c r="F7" s="4">
        <v>193</v>
      </c>
      <c r="G7" s="8">
        <v>1</v>
      </c>
      <c r="H7" s="9">
        <v>21</v>
      </c>
      <c r="I7" s="21">
        <v>14</v>
      </c>
    </row>
    <row r="8" spans="2:17" ht="13.5" customHeight="1" x14ac:dyDescent="0.2">
      <c r="B8" s="37"/>
      <c r="C8" s="2">
        <v>3</v>
      </c>
      <c r="D8" s="22">
        <v>2</v>
      </c>
      <c r="E8" s="5">
        <v>19</v>
      </c>
      <c r="F8" s="7">
        <v>1</v>
      </c>
      <c r="G8" s="4">
        <v>273</v>
      </c>
      <c r="H8" s="9">
        <v>8</v>
      </c>
      <c r="I8" s="21">
        <v>11</v>
      </c>
    </row>
    <row r="9" spans="2:17" ht="13.5" customHeight="1" x14ac:dyDescent="0.2">
      <c r="B9" s="37"/>
      <c r="C9" s="3">
        <v>4</v>
      </c>
      <c r="D9" s="22">
        <v>6</v>
      </c>
      <c r="E9" s="5">
        <v>90</v>
      </c>
      <c r="F9" s="7">
        <v>41</v>
      </c>
      <c r="G9" s="8">
        <v>7</v>
      </c>
      <c r="H9" s="4">
        <v>231</v>
      </c>
      <c r="I9" s="21">
        <v>39</v>
      </c>
    </row>
    <row r="10" spans="2:17" ht="13.5" customHeight="1" x14ac:dyDescent="0.2">
      <c r="B10" s="26"/>
      <c r="C10" s="3">
        <v>5</v>
      </c>
      <c r="D10" s="22">
        <v>14</v>
      </c>
      <c r="E10" s="5">
        <v>9</v>
      </c>
      <c r="F10" s="7">
        <v>7</v>
      </c>
      <c r="G10" s="8">
        <v>3</v>
      </c>
      <c r="H10" s="9">
        <v>5</v>
      </c>
      <c r="I10" s="4">
        <v>162</v>
      </c>
    </row>
    <row r="11" spans="2:17" ht="13.5" customHeight="1" x14ac:dyDescent="0.2">
      <c r="B11" s="10"/>
      <c r="C11" s="10"/>
      <c r="D11" s="10"/>
      <c r="E11" s="10"/>
      <c r="F11" s="10"/>
      <c r="G11" s="10"/>
      <c r="H11" s="10"/>
      <c r="I11" s="10"/>
    </row>
    <row r="12" spans="2:17" ht="13.5" customHeight="1" x14ac:dyDescent="0.2">
      <c r="B12" s="10"/>
      <c r="C12" s="10"/>
      <c r="D12" s="11"/>
      <c r="E12" s="12" t="s">
        <v>5</v>
      </c>
      <c r="F12" s="10"/>
      <c r="G12" s="13"/>
      <c r="H12" s="12" t="s">
        <v>6</v>
      </c>
      <c r="I12" s="10"/>
    </row>
    <row r="13" spans="2:17" ht="13.5" customHeight="1" x14ac:dyDescent="0.2">
      <c r="B13" s="10"/>
      <c r="C13" s="10"/>
      <c r="D13" s="10"/>
      <c r="E13" s="10"/>
      <c r="F13" s="10"/>
      <c r="G13" s="10"/>
      <c r="H13" s="10"/>
      <c r="I13" s="10"/>
    </row>
    <row r="14" spans="2:17" ht="13.5" customHeight="1" x14ac:dyDescent="0.2">
      <c r="B14" s="10"/>
      <c r="C14" s="10"/>
      <c r="D14" s="14"/>
      <c r="E14" s="12" t="s">
        <v>7</v>
      </c>
      <c r="F14" s="10"/>
      <c r="G14" s="15"/>
      <c r="H14" s="12" t="s">
        <v>8</v>
      </c>
      <c r="I14" s="10"/>
    </row>
    <row r="15" spans="2:17" ht="13.5" customHeight="1" x14ac:dyDescent="0.2">
      <c r="B15" s="10"/>
      <c r="C15" s="10"/>
      <c r="D15" s="10"/>
      <c r="E15" s="10"/>
      <c r="F15" s="10"/>
      <c r="G15" s="10"/>
      <c r="H15" s="10"/>
      <c r="I15" s="10"/>
    </row>
    <row r="16" spans="2:17" ht="13.5" customHeight="1" x14ac:dyDescent="0.2">
      <c r="B16" s="10"/>
      <c r="C16" s="10"/>
      <c r="D16" s="16"/>
      <c r="E16" s="12" t="s">
        <v>9</v>
      </c>
      <c r="F16" s="10"/>
      <c r="G16" s="17"/>
      <c r="H16" s="12" t="s">
        <v>10</v>
      </c>
      <c r="I16" s="10"/>
    </row>
    <row r="17" spans="2:9" ht="13.5" customHeight="1" x14ac:dyDescent="0.2">
      <c r="B17" s="10"/>
      <c r="C17" s="10"/>
      <c r="D17" s="10"/>
      <c r="E17" s="10"/>
      <c r="F17" s="10"/>
      <c r="G17" s="10"/>
      <c r="H17" s="10"/>
      <c r="I17" s="10"/>
    </row>
    <row r="18" spans="2:9" ht="13.5" customHeight="1" x14ac:dyDescent="0.2">
      <c r="B18" s="10"/>
      <c r="C18" s="10"/>
      <c r="D18" s="10"/>
      <c r="E18" s="10"/>
      <c r="F18" s="10"/>
      <c r="G18" s="18"/>
      <c r="H18" s="12" t="s">
        <v>11</v>
      </c>
      <c r="I18" s="10"/>
    </row>
    <row r="19" spans="2:9" ht="13.5" customHeight="1" x14ac:dyDescent="0.2">
      <c r="B19" s="1"/>
      <c r="C19" s="1"/>
      <c r="D19" s="1"/>
      <c r="E19" s="1"/>
      <c r="F19" s="1"/>
      <c r="G19" s="1"/>
      <c r="H19" s="1"/>
      <c r="I19" s="1"/>
    </row>
    <row r="20" spans="2:9" ht="13.5" customHeight="1" x14ac:dyDescent="0.2">
      <c r="B20" s="1"/>
      <c r="C20" s="1"/>
      <c r="D20" s="53" t="s">
        <v>1</v>
      </c>
      <c r="E20" s="56"/>
      <c r="F20" s="55" t="b">
        <v>1</v>
      </c>
      <c r="G20" s="56"/>
      <c r="H20" s="1"/>
      <c r="I20" s="1"/>
    </row>
    <row r="21" spans="2:9" ht="13.5" customHeight="1" x14ac:dyDescent="0.2">
      <c r="B21" s="1"/>
      <c r="C21" s="1"/>
      <c r="D21" s="56"/>
      <c r="E21" s="56"/>
      <c r="F21" s="57" t="s">
        <v>2</v>
      </c>
      <c r="G21" s="58" t="s">
        <v>3</v>
      </c>
      <c r="H21" s="1"/>
      <c r="I21" s="1"/>
    </row>
    <row r="22" spans="2:9" ht="13.5" customHeight="1" x14ac:dyDescent="0.2">
      <c r="B22" s="1"/>
      <c r="C22" s="1"/>
      <c r="D22" s="55" t="s">
        <v>4</v>
      </c>
      <c r="E22" s="59" t="s">
        <v>2</v>
      </c>
      <c r="F22" s="60">
        <f>SUM(H9:I10)</f>
        <v>437</v>
      </c>
      <c r="G22" s="60">
        <f>SUM(D9:G10)</f>
        <v>177</v>
      </c>
      <c r="H22" s="1"/>
      <c r="I22" s="1"/>
    </row>
    <row r="23" spans="2:9" ht="13.5" customHeight="1" x14ac:dyDescent="0.2">
      <c r="B23" s="1"/>
      <c r="C23" s="1"/>
      <c r="D23" s="56"/>
      <c r="E23" s="61" t="s">
        <v>3</v>
      </c>
      <c r="F23" s="60">
        <f>SUM(H5:I8)</f>
        <v>166</v>
      </c>
      <c r="G23" s="60">
        <f>SUM(D5:G8)</f>
        <v>1097</v>
      </c>
      <c r="H23" s="1"/>
      <c r="I23" s="1"/>
    </row>
    <row r="24" spans="2:9" ht="13.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3.5" customHeight="1" x14ac:dyDescent="0.2">
      <c r="B25" s="1"/>
      <c r="C25" s="1"/>
      <c r="D25" s="1"/>
      <c r="E25" s="1"/>
      <c r="F25" s="1"/>
      <c r="G25" s="1"/>
      <c r="H25" s="1"/>
      <c r="I25" s="1"/>
    </row>
    <row r="26" spans="2:9" ht="13.5" customHeight="1" x14ac:dyDescent="0.2">
      <c r="B26" s="1"/>
      <c r="C26" s="1"/>
      <c r="D26" s="20" t="s">
        <v>12</v>
      </c>
      <c r="E26" s="1">
        <f>SUM(D5,E6,F7,G8,H9,I10) / SUM(D5:I10)</f>
        <v>0.70538092701118804</v>
      </c>
      <c r="F26" s="1" t="s">
        <v>19</v>
      </c>
      <c r="G26" s="1"/>
      <c r="H26" s="1"/>
      <c r="I26" s="1"/>
    </row>
    <row r="27" spans="2:9" ht="13.5" customHeight="1" x14ac:dyDescent="0.2">
      <c r="B27" s="1"/>
      <c r="C27" s="1"/>
      <c r="D27" s="20" t="s">
        <v>13</v>
      </c>
      <c r="E27" s="1">
        <f>SUM($H$5:$I$8) / SUM($D$5:$I$8)</f>
        <v>0.13143309580364212</v>
      </c>
      <c r="F27" s="1" t="s">
        <v>21</v>
      </c>
      <c r="G27" s="1"/>
      <c r="H27" s="1"/>
      <c r="I27" s="1"/>
    </row>
    <row r="28" spans="2:9" ht="13.5" customHeight="1" x14ac:dyDescent="0.2">
      <c r="B28" s="1"/>
      <c r="C28" s="1"/>
      <c r="D28" s="1" t="s">
        <v>14</v>
      </c>
      <c r="E28" s="1">
        <f>SUM($D$5:$G$8)/SUM($D$5:$G$10)</f>
        <v>0.86106750392464682</v>
      </c>
      <c r="F28" s="1" t="s">
        <v>23</v>
      </c>
      <c r="G28" s="1"/>
      <c r="H28" s="1"/>
      <c r="I28" s="1"/>
    </row>
    <row r="29" spans="2:9" ht="13.5" customHeight="1" x14ac:dyDescent="0.2"/>
    <row r="30" spans="2:9" ht="13.5" customHeight="1" x14ac:dyDescent="0.2"/>
    <row r="31" spans="2:9" ht="13.5" customHeight="1" x14ac:dyDescent="0.2"/>
    <row r="32" spans="2:9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000"/>
  <sheetViews>
    <sheetView workbookViewId="0">
      <selection activeCell="F21" sqref="F21:G21"/>
    </sheetView>
  </sheetViews>
  <sheetFormatPr defaultColWidth="12.625" defaultRowHeight="15" customHeight="1" x14ac:dyDescent="0.2"/>
  <cols>
    <col min="1" max="1" width="5.875" style="10" customWidth="1"/>
    <col min="2" max="9" width="10.375" style="10" customWidth="1"/>
    <col min="10" max="26" width="5.875" style="10" customWidth="1"/>
    <col min="27" max="16384" width="12.625" style="10"/>
  </cols>
  <sheetData>
    <row r="1" spans="2:17" ht="13.5" customHeight="1" x14ac:dyDescent="0.2"/>
    <row r="2" spans="2:17" ht="13.5" customHeight="1" x14ac:dyDescent="0.2">
      <c r="B2" s="27" t="s">
        <v>0</v>
      </c>
      <c r="C2" s="40"/>
      <c r="D2" s="40"/>
      <c r="E2" s="40"/>
      <c r="F2" s="40"/>
      <c r="G2" s="40"/>
      <c r="H2" s="40"/>
      <c r="I2" s="40"/>
    </row>
    <row r="3" spans="2:17" ht="13.5" customHeight="1" x14ac:dyDescent="0.2">
      <c r="B3" s="29" t="s">
        <v>1</v>
      </c>
      <c r="C3" s="41"/>
      <c r="D3" s="33" t="b">
        <v>1</v>
      </c>
      <c r="E3" s="42"/>
      <c r="F3" s="42"/>
      <c r="G3" s="42"/>
      <c r="H3" s="42"/>
      <c r="I3" s="43"/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</row>
    <row r="4" spans="2:17" ht="13.5" customHeight="1" x14ac:dyDescent="0.2">
      <c r="B4" s="44"/>
      <c r="C4" s="45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0">
        <f>D5/SUM(D5:D10)*100</f>
        <v>80.266666666666666</v>
      </c>
      <c r="M4" s="10">
        <f>E6/SUM(E5:E10)*100</f>
        <v>59</v>
      </c>
      <c r="N4" s="10">
        <f>F7/SUM(F5:F10)*100</f>
        <v>60.535117056856194</v>
      </c>
      <c r="O4" s="10">
        <f>G8/SUM(G5:G10)*100</f>
        <v>90.666666666666657</v>
      </c>
      <c r="P4" s="10">
        <f>H9/SUM(H5:H10)*100</f>
        <v>71.617161716171623</v>
      </c>
      <c r="Q4" s="10">
        <f>I10/SUM(I5:I10)*100</f>
        <v>65.666666666666657</v>
      </c>
    </row>
    <row r="5" spans="2:17" ht="13.5" customHeight="1" x14ac:dyDescent="0.2">
      <c r="B5" s="36" t="s">
        <v>4</v>
      </c>
      <c r="C5" s="2">
        <v>0</v>
      </c>
      <c r="D5" s="4">
        <v>301</v>
      </c>
      <c r="E5" s="6">
        <v>6</v>
      </c>
      <c r="F5" s="6">
        <v>49</v>
      </c>
      <c r="G5" s="6">
        <v>7</v>
      </c>
      <c r="H5" s="6">
        <v>1</v>
      </c>
      <c r="I5" s="6">
        <v>12</v>
      </c>
    </row>
    <row r="6" spans="2:17" ht="13.5" customHeight="1" x14ac:dyDescent="0.2">
      <c r="B6" s="46"/>
      <c r="C6" s="2">
        <v>1</v>
      </c>
      <c r="D6" s="6">
        <v>5</v>
      </c>
      <c r="E6" s="4">
        <v>177</v>
      </c>
      <c r="F6" s="6">
        <v>28</v>
      </c>
      <c r="G6" s="6">
        <v>8</v>
      </c>
      <c r="H6" s="6">
        <v>53</v>
      </c>
      <c r="I6" s="6">
        <v>37</v>
      </c>
    </row>
    <row r="7" spans="2:17" ht="13.5" customHeight="1" x14ac:dyDescent="0.2">
      <c r="B7" s="46"/>
      <c r="C7" s="2">
        <v>2</v>
      </c>
      <c r="D7" s="6">
        <v>31</v>
      </c>
      <c r="E7" s="6">
        <v>11</v>
      </c>
      <c r="F7" s="4">
        <v>181</v>
      </c>
      <c r="G7" s="6">
        <v>1</v>
      </c>
      <c r="H7" s="6">
        <v>11</v>
      </c>
      <c r="I7" s="6">
        <v>13</v>
      </c>
    </row>
    <row r="8" spans="2:17" ht="13.5" customHeight="1" x14ac:dyDescent="0.2">
      <c r="B8" s="46"/>
      <c r="C8" s="2">
        <v>3</v>
      </c>
      <c r="D8" s="6">
        <v>3</v>
      </c>
      <c r="E8" s="6">
        <v>28</v>
      </c>
      <c r="F8" s="6">
        <v>8</v>
      </c>
      <c r="G8" s="4">
        <v>272</v>
      </c>
      <c r="H8" s="6">
        <v>8</v>
      </c>
      <c r="I8" s="6">
        <v>17</v>
      </c>
    </row>
    <row r="9" spans="2:17" ht="13.5" customHeight="1" x14ac:dyDescent="0.2">
      <c r="B9" s="46"/>
      <c r="C9" s="3">
        <v>4</v>
      </c>
      <c r="D9" s="6">
        <v>5</v>
      </c>
      <c r="E9" s="6">
        <v>52</v>
      </c>
      <c r="F9" s="6">
        <v>24</v>
      </c>
      <c r="G9" s="6">
        <v>5</v>
      </c>
      <c r="H9" s="4">
        <v>217</v>
      </c>
      <c r="I9" s="6">
        <v>24</v>
      </c>
    </row>
    <row r="10" spans="2:17" ht="13.5" customHeight="1" x14ac:dyDescent="0.2">
      <c r="B10" s="47"/>
      <c r="C10" s="3">
        <v>5</v>
      </c>
      <c r="D10" s="6">
        <v>30</v>
      </c>
      <c r="E10" s="6">
        <v>26</v>
      </c>
      <c r="F10" s="6">
        <v>9</v>
      </c>
      <c r="G10" s="6">
        <v>7</v>
      </c>
      <c r="H10" s="6">
        <v>13</v>
      </c>
      <c r="I10" s="4">
        <v>197</v>
      </c>
    </row>
    <row r="11" spans="2:17" ht="13.5" customHeight="1" x14ac:dyDescent="0.2"/>
    <row r="12" spans="2:17" ht="13.5" customHeight="1" x14ac:dyDescent="0.2">
      <c r="D12" s="11"/>
      <c r="E12" s="12" t="s">
        <v>5</v>
      </c>
      <c r="G12" s="13"/>
      <c r="H12" s="12" t="s">
        <v>6</v>
      </c>
    </row>
    <row r="13" spans="2:17" ht="13.5" customHeight="1" x14ac:dyDescent="0.2"/>
    <row r="14" spans="2:17" ht="13.5" customHeight="1" x14ac:dyDescent="0.2">
      <c r="D14" s="14"/>
      <c r="E14" s="12" t="s">
        <v>7</v>
      </c>
      <c r="G14" s="15"/>
      <c r="H14" s="12" t="s">
        <v>8</v>
      </c>
    </row>
    <row r="15" spans="2:17" ht="13.5" customHeight="1" x14ac:dyDescent="0.2"/>
    <row r="16" spans="2:17" ht="13.5" customHeight="1" x14ac:dyDescent="0.2">
      <c r="D16" s="16"/>
      <c r="E16" s="12" t="s">
        <v>9</v>
      </c>
      <c r="G16" s="17"/>
      <c r="H16" s="12" t="s">
        <v>10</v>
      </c>
    </row>
    <row r="17" spans="4:8" ht="13.5" customHeight="1" x14ac:dyDescent="0.2"/>
    <row r="18" spans="4:8" ht="13.5" customHeight="1" x14ac:dyDescent="0.2">
      <c r="G18" s="18"/>
      <c r="H18" s="12" t="s">
        <v>11</v>
      </c>
    </row>
    <row r="19" spans="4:8" ht="13.5" customHeight="1" x14ac:dyDescent="0.2"/>
    <row r="20" spans="4:8" ht="13.5" customHeight="1" x14ac:dyDescent="0.2">
      <c r="D20" s="29" t="s">
        <v>1</v>
      </c>
      <c r="E20" s="41"/>
      <c r="F20" s="48" t="b">
        <v>1</v>
      </c>
      <c r="G20" s="43"/>
    </row>
    <row r="21" spans="4:8" ht="13.5" customHeight="1" x14ac:dyDescent="0.2">
      <c r="D21" s="44"/>
      <c r="E21" s="45"/>
      <c r="F21" s="3" t="s">
        <v>2</v>
      </c>
      <c r="G21" s="2" t="s">
        <v>3</v>
      </c>
    </row>
    <row r="22" spans="4:8" ht="13.5" customHeight="1" x14ac:dyDescent="0.2">
      <c r="D22" s="49" t="s">
        <v>4</v>
      </c>
      <c r="E22" s="3" t="s">
        <v>2</v>
      </c>
      <c r="F22" s="50">
        <f>SUM(H9:I10)</f>
        <v>451</v>
      </c>
      <c r="G22" s="50">
        <f>SUM(D9:G10)</f>
        <v>158</v>
      </c>
    </row>
    <row r="23" spans="4:8" ht="13.5" customHeight="1" x14ac:dyDescent="0.2">
      <c r="D23" s="47"/>
      <c r="E23" s="2" t="s">
        <v>3</v>
      </c>
      <c r="F23" s="50">
        <f>SUM(H5:I8)</f>
        <v>152</v>
      </c>
      <c r="G23" s="50">
        <f>SUM(D5:G8)</f>
        <v>1116</v>
      </c>
    </row>
    <row r="24" spans="4:8" ht="13.5" customHeight="1" x14ac:dyDescent="0.2"/>
    <row r="25" spans="4:8" ht="13.5" customHeight="1" x14ac:dyDescent="0.2"/>
    <row r="26" spans="4:8" ht="13.5" customHeight="1" x14ac:dyDescent="0.2">
      <c r="D26" s="10" t="s">
        <v>12</v>
      </c>
      <c r="E26" s="10">
        <f>SUM(D5,E6,F7,G8,H9,I10) / SUM(D5:I10)</f>
        <v>0.71656899307405431</v>
      </c>
      <c r="F26" s="10" t="s">
        <v>26</v>
      </c>
    </row>
    <row r="27" spans="4:8" ht="13.5" customHeight="1" x14ac:dyDescent="0.2">
      <c r="D27" s="10" t="s">
        <v>13</v>
      </c>
      <c r="E27" s="10">
        <f>SUM($H$5:$I$8) / SUM($D$5:$I$8)</f>
        <v>0.11987381703470032</v>
      </c>
      <c r="F27" s="10" t="s">
        <v>27</v>
      </c>
    </row>
    <row r="28" spans="4:8" ht="13.5" customHeight="1" x14ac:dyDescent="0.2">
      <c r="D28" s="10" t="s">
        <v>14</v>
      </c>
      <c r="E28" s="10">
        <f>SUM($D$5:$G$8)/SUM($D$5:$G$10)</f>
        <v>0.87598116169544737</v>
      </c>
      <c r="F28" s="10" t="s">
        <v>28</v>
      </c>
    </row>
    <row r="29" spans="4:8" ht="13.5" customHeight="1" x14ac:dyDescent="0.2"/>
    <row r="30" spans="4:8" ht="13.5" customHeight="1" x14ac:dyDescent="0.2"/>
    <row r="31" spans="4:8" ht="13.5" customHeight="1" x14ac:dyDescent="0.2"/>
    <row r="32" spans="4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D20:E21"/>
    <mergeCell ref="F20:G20"/>
  </mergeCells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000"/>
  <sheetViews>
    <sheetView workbookViewId="0">
      <selection activeCell="I26" sqref="I26"/>
    </sheetView>
  </sheetViews>
  <sheetFormatPr defaultColWidth="12.625" defaultRowHeight="15" customHeight="1" x14ac:dyDescent="0.2"/>
  <cols>
    <col min="1" max="1" width="5.875" customWidth="1"/>
    <col min="2" max="17" width="10.125" customWidth="1"/>
    <col min="18" max="26" width="5.875" customWidth="1"/>
  </cols>
  <sheetData>
    <row r="1" spans="2:17" ht="13.5" customHeight="1" x14ac:dyDescent="0.2"/>
    <row r="2" spans="2:17" ht="13.5" customHeight="1" x14ac:dyDescent="0.2">
      <c r="B2" s="27" t="s">
        <v>0</v>
      </c>
      <c r="C2" s="28"/>
      <c r="D2" s="28"/>
      <c r="E2" s="28"/>
      <c r="F2" s="28"/>
      <c r="G2" s="28"/>
      <c r="H2" s="28"/>
      <c r="I2" s="28"/>
    </row>
    <row r="3" spans="2:17" ht="13.5" customHeight="1" x14ac:dyDescent="0.2">
      <c r="B3" s="29" t="s">
        <v>1</v>
      </c>
      <c r="C3" s="30"/>
      <c r="D3" s="33" t="b">
        <v>1</v>
      </c>
      <c r="E3" s="34"/>
      <c r="F3" s="34"/>
      <c r="G3" s="34"/>
      <c r="H3" s="34"/>
      <c r="I3" s="35"/>
      <c r="L3" s="1">
        <v>0</v>
      </c>
      <c r="M3" s="1">
        <v>1</v>
      </c>
      <c r="N3" s="1">
        <v>2</v>
      </c>
      <c r="O3" s="1">
        <v>3</v>
      </c>
      <c r="P3" s="1">
        <v>4</v>
      </c>
      <c r="Q3" s="1">
        <v>5</v>
      </c>
    </row>
    <row r="4" spans="2:17" ht="13.5" customHeight="1" x14ac:dyDescent="0.2">
      <c r="B4" s="31"/>
      <c r="C4" s="32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">
        <f>D5/SUM(D5:D10)*100</f>
        <v>75.466666666666669</v>
      </c>
      <c r="M4" s="1">
        <f>E6/SUM(E5:E10)*100</f>
        <v>54.333333333333336</v>
      </c>
      <c r="N4" s="1">
        <f>F7/SUM(F5:F10)*100</f>
        <v>66.220735785953181</v>
      </c>
      <c r="O4" s="1">
        <f>G8/SUM(G5:G10)*100</f>
        <v>90.666666666666657</v>
      </c>
      <c r="P4" s="1">
        <f>H9/SUM(H5:H10)*100</f>
        <v>51.815181518151817</v>
      </c>
      <c r="Q4" s="1">
        <f>I10/SUM(I5:I10)*100</f>
        <v>69</v>
      </c>
    </row>
    <row r="5" spans="2:17" ht="13.5" customHeight="1" x14ac:dyDescent="0.2">
      <c r="B5" s="36" t="s">
        <v>4</v>
      </c>
      <c r="C5" s="2">
        <v>0</v>
      </c>
      <c r="D5" s="4">
        <v>283</v>
      </c>
      <c r="E5" s="5">
        <v>8</v>
      </c>
      <c r="F5" s="7">
        <v>60</v>
      </c>
      <c r="G5" s="8">
        <v>12</v>
      </c>
      <c r="H5" s="9">
        <v>7</v>
      </c>
      <c r="I5" s="21">
        <v>20</v>
      </c>
    </row>
    <row r="6" spans="2:17" ht="13.5" customHeight="1" x14ac:dyDescent="0.2">
      <c r="B6" s="37"/>
      <c r="C6" s="2">
        <v>1</v>
      </c>
      <c r="D6" s="22">
        <v>4</v>
      </c>
      <c r="E6" s="4">
        <v>163</v>
      </c>
      <c r="F6" s="7">
        <v>17</v>
      </c>
      <c r="G6" s="8">
        <v>1</v>
      </c>
      <c r="H6" s="9">
        <v>73</v>
      </c>
      <c r="I6" s="21">
        <v>30</v>
      </c>
    </row>
    <row r="7" spans="2:17" ht="13.5" customHeight="1" x14ac:dyDescent="0.2">
      <c r="B7" s="37"/>
      <c r="C7" s="2">
        <v>2</v>
      </c>
      <c r="D7" s="22">
        <v>49</v>
      </c>
      <c r="E7" s="5">
        <v>17</v>
      </c>
      <c r="F7" s="4">
        <v>198</v>
      </c>
      <c r="G7" s="8">
        <v>1</v>
      </c>
      <c r="H7" s="9">
        <v>19</v>
      </c>
      <c r="I7" s="21">
        <v>12</v>
      </c>
    </row>
    <row r="8" spans="2:17" ht="13.5" customHeight="1" x14ac:dyDescent="0.2">
      <c r="B8" s="37"/>
      <c r="C8" s="2">
        <v>3</v>
      </c>
      <c r="D8" s="22">
        <v>6</v>
      </c>
      <c r="E8" s="5">
        <v>32</v>
      </c>
      <c r="F8" s="7">
        <v>4</v>
      </c>
      <c r="G8" s="4">
        <v>272</v>
      </c>
      <c r="H8" s="9">
        <v>17</v>
      </c>
      <c r="I8" s="21">
        <v>15</v>
      </c>
    </row>
    <row r="9" spans="2:17" ht="13.5" customHeight="1" x14ac:dyDescent="0.2">
      <c r="B9" s="37"/>
      <c r="C9" s="3">
        <v>4</v>
      </c>
      <c r="D9" s="22">
        <v>2</v>
      </c>
      <c r="E9" s="5">
        <v>44</v>
      </c>
      <c r="F9" s="7">
        <v>10</v>
      </c>
      <c r="G9" s="8">
        <v>5</v>
      </c>
      <c r="H9" s="4">
        <v>157</v>
      </c>
      <c r="I9" s="21">
        <v>16</v>
      </c>
    </row>
    <row r="10" spans="2:17" ht="13.5" customHeight="1" x14ac:dyDescent="0.2">
      <c r="B10" s="26"/>
      <c r="C10" s="3">
        <v>5</v>
      </c>
      <c r="D10" s="22">
        <v>31</v>
      </c>
      <c r="E10" s="5">
        <v>36</v>
      </c>
      <c r="F10" s="7">
        <v>10</v>
      </c>
      <c r="G10" s="8">
        <v>9</v>
      </c>
      <c r="H10" s="9">
        <v>30</v>
      </c>
      <c r="I10" s="4">
        <v>207</v>
      </c>
    </row>
    <row r="11" spans="2:17" ht="13.5" customHeight="1" x14ac:dyDescent="0.2">
      <c r="B11" s="10"/>
      <c r="C11" s="10"/>
      <c r="D11" s="10"/>
      <c r="E11" s="10"/>
      <c r="F11" s="10"/>
      <c r="G11" s="10"/>
      <c r="H11" s="10"/>
      <c r="I11" s="10"/>
    </row>
    <row r="12" spans="2:17" ht="13.5" customHeight="1" x14ac:dyDescent="0.2">
      <c r="B12" s="10"/>
      <c r="C12" s="10"/>
      <c r="D12" s="11"/>
      <c r="E12" s="12" t="s">
        <v>5</v>
      </c>
      <c r="F12" s="10"/>
      <c r="G12" s="13"/>
      <c r="H12" s="12" t="s">
        <v>6</v>
      </c>
      <c r="I12" s="10"/>
    </row>
    <row r="13" spans="2:17" ht="13.5" customHeight="1" x14ac:dyDescent="0.2">
      <c r="B13" s="10"/>
      <c r="C13" s="10"/>
      <c r="D13" s="10"/>
      <c r="E13" s="10"/>
      <c r="F13" s="10"/>
      <c r="G13" s="10"/>
      <c r="H13" s="10"/>
      <c r="I13" s="10"/>
    </row>
    <row r="14" spans="2:17" ht="13.5" customHeight="1" x14ac:dyDescent="0.2">
      <c r="B14" s="10"/>
      <c r="C14" s="10"/>
      <c r="D14" s="14"/>
      <c r="E14" s="12" t="s">
        <v>7</v>
      </c>
      <c r="F14" s="10"/>
      <c r="G14" s="15"/>
      <c r="H14" s="12" t="s">
        <v>8</v>
      </c>
      <c r="I14" s="10"/>
    </row>
    <row r="15" spans="2:17" ht="13.5" customHeight="1" x14ac:dyDescent="0.2">
      <c r="B15" s="10"/>
      <c r="C15" s="10"/>
      <c r="D15" s="10"/>
      <c r="E15" s="10"/>
      <c r="F15" s="10"/>
      <c r="G15" s="10"/>
      <c r="H15" s="10"/>
      <c r="I15" s="10"/>
    </row>
    <row r="16" spans="2:17" ht="13.5" customHeight="1" x14ac:dyDescent="0.2">
      <c r="B16" s="10"/>
      <c r="C16" s="10"/>
      <c r="D16" s="16"/>
      <c r="E16" s="12" t="s">
        <v>9</v>
      </c>
      <c r="F16" s="10"/>
      <c r="G16" s="17"/>
      <c r="H16" s="12" t="s">
        <v>10</v>
      </c>
      <c r="I16" s="10"/>
    </row>
    <row r="17" spans="2:9" ht="13.5" customHeight="1" x14ac:dyDescent="0.2">
      <c r="B17" s="10"/>
      <c r="C17" s="10"/>
      <c r="D17" s="10"/>
      <c r="E17" s="10"/>
      <c r="F17" s="10"/>
      <c r="G17" s="10"/>
      <c r="H17" s="10"/>
      <c r="I17" s="10"/>
    </row>
    <row r="18" spans="2:9" ht="13.5" customHeight="1" x14ac:dyDescent="0.2">
      <c r="B18" s="10"/>
      <c r="C18" s="10"/>
      <c r="D18" s="10"/>
      <c r="E18" s="10"/>
      <c r="F18" s="10"/>
      <c r="G18" s="18"/>
      <c r="H18" s="12" t="s">
        <v>11</v>
      </c>
      <c r="I18" s="10"/>
    </row>
    <row r="19" spans="2:9" ht="13.5" customHeight="1" x14ac:dyDescent="0.2">
      <c r="B19" s="1"/>
      <c r="C19" s="1"/>
      <c r="D19" s="1"/>
      <c r="E19" s="1"/>
      <c r="F19" s="1"/>
      <c r="G19" s="1"/>
      <c r="H19" s="1"/>
      <c r="I19" s="1"/>
    </row>
    <row r="20" spans="2:9" ht="13.5" customHeight="1" x14ac:dyDescent="0.2">
      <c r="B20" s="1"/>
      <c r="C20" s="1"/>
      <c r="D20" s="53" t="s">
        <v>1</v>
      </c>
      <c r="E20" s="54"/>
      <c r="F20" s="55" t="b">
        <v>1</v>
      </c>
      <c r="G20" s="56"/>
      <c r="H20" s="1"/>
      <c r="I20" s="1"/>
    </row>
    <row r="21" spans="2:9" ht="13.5" customHeight="1" x14ac:dyDescent="0.2">
      <c r="B21" s="1"/>
      <c r="C21" s="1"/>
      <c r="D21" s="54"/>
      <c r="E21" s="54"/>
      <c r="F21" s="57" t="s">
        <v>2</v>
      </c>
      <c r="G21" s="58" t="s">
        <v>3</v>
      </c>
      <c r="H21" s="1"/>
      <c r="I21" s="1"/>
    </row>
    <row r="22" spans="2:9" ht="13.5" customHeight="1" x14ac:dyDescent="0.2">
      <c r="B22" s="1"/>
      <c r="C22" s="1"/>
      <c r="D22" s="55" t="s">
        <v>4</v>
      </c>
      <c r="E22" s="59" t="s">
        <v>2</v>
      </c>
      <c r="F22" s="60">
        <f>SUM(H9:I10)</f>
        <v>410</v>
      </c>
      <c r="G22" s="60">
        <f>SUM(D9:G10)</f>
        <v>147</v>
      </c>
      <c r="H22" s="1"/>
      <c r="I22" s="1"/>
    </row>
    <row r="23" spans="2:9" ht="13.5" customHeight="1" x14ac:dyDescent="0.2">
      <c r="B23" s="1"/>
      <c r="C23" s="1"/>
      <c r="D23" s="56"/>
      <c r="E23" s="61" t="s">
        <v>3</v>
      </c>
      <c r="F23" s="60">
        <f>SUM(H5:I8)</f>
        <v>193</v>
      </c>
      <c r="G23" s="60">
        <f>SUM(D5:G8)</f>
        <v>1127</v>
      </c>
      <c r="H23" s="1"/>
      <c r="I23" s="1"/>
    </row>
    <row r="24" spans="2:9" ht="13.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3.5" customHeight="1" x14ac:dyDescent="0.2">
      <c r="B25" s="1"/>
      <c r="C25" s="1"/>
      <c r="D25" s="1"/>
      <c r="E25" s="1"/>
      <c r="F25" s="1"/>
      <c r="G25" s="1"/>
      <c r="H25" s="1"/>
      <c r="I25" s="1"/>
    </row>
    <row r="26" spans="2:9" ht="13.5" customHeight="1" x14ac:dyDescent="0.2">
      <c r="B26" s="1"/>
      <c r="C26" s="1"/>
      <c r="D26" s="20" t="s">
        <v>12</v>
      </c>
      <c r="E26" s="1">
        <f>SUM(D5,E6,F7,G8,H9,I10) / SUM(D5:I10)</f>
        <v>0.68193926478423017</v>
      </c>
      <c r="F26" s="1" t="s">
        <v>15</v>
      </c>
      <c r="G26" s="1"/>
      <c r="H26" s="1"/>
      <c r="I26" s="1"/>
    </row>
    <row r="27" spans="2:9" ht="13.5" customHeight="1" x14ac:dyDescent="0.2">
      <c r="B27" s="1"/>
      <c r="C27" s="1"/>
      <c r="D27" s="20" t="s">
        <v>13</v>
      </c>
      <c r="E27" s="1">
        <f>SUM($H$5:$I$8) / SUM($D$5:$I$8)</f>
        <v>0.14621212121212121</v>
      </c>
      <c r="F27" s="1" t="s">
        <v>16</v>
      </c>
      <c r="G27" s="1"/>
      <c r="H27" s="1"/>
      <c r="I27" s="1"/>
    </row>
    <row r="28" spans="2:9" ht="13.5" customHeight="1" x14ac:dyDescent="0.2">
      <c r="B28" s="1"/>
      <c r="C28" s="1"/>
      <c r="D28" s="1" t="s">
        <v>14</v>
      </c>
      <c r="E28" s="1">
        <f>SUM($D$5:$G$8)/SUM($D$5:$G$10)</f>
        <v>0.88461538461538458</v>
      </c>
      <c r="F28" s="1" t="s">
        <v>17</v>
      </c>
      <c r="G28" s="1"/>
      <c r="H28" s="1"/>
      <c r="I28" s="1"/>
    </row>
    <row r="29" spans="2:9" ht="13.5" customHeight="1" x14ac:dyDescent="0.2"/>
    <row r="30" spans="2:9" ht="13.5" customHeight="1" x14ac:dyDescent="0.2"/>
    <row r="31" spans="2:9" ht="13.5" customHeight="1" x14ac:dyDescent="0.2"/>
    <row r="32" spans="2:9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1000"/>
  <sheetViews>
    <sheetView workbookViewId="0">
      <selection activeCell="G37" sqref="A1:XFD1048576"/>
    </sheetView>
  </sheetViews>
  <sheetFormatPr defaultColWidth="12.625" defaultRowHeight="15" customHeight="1" x14ac:dyDescent="0.2"/>
  <cols>
    <col min="1" max="1" width="5.875" style="10" customWidth="1"/>
    <col min="2" max="17" width="10.25" style="10" customWidth="1"/>
    <col min="18" max="26" width="5.875" style="10" customWidth="1"/>
    <col min="27" max="16384" width="12.625" style="10"/>
  </cols>
  <sheetData>
    <row r="1" spans="2:17" ht="13.5" customHeight="1" x14ac:dyDescent="0.2"/>
    <row r="2" spans="2:17" ht="13.5" customHeight="1" x14ac:dyDescent="0.2">
      <c r="B2" s="27" t="s">
        <v>0</v>
      </c>
      <c r="C2" s="40"/>
      <c r="D2" s="40"/>
      <c r="E2" s="40"/>
      <c r="F2" s="40"/>
      <c r="G2" s="40"/>
      <c r="H2" s="40"/>
      <c r="I2" s="40"/>
    </row>
    <row r="3" spans="2:17" ht="13.5" customHeight="1" x14ac:dyDescent="0.2">
      <c r="B3" s="29" t="s">
        <v>1</v>
      </c>
      <c r="C3" s="41"/>
      <c r="D3" s="33" t="b">
        <v>1</v>
      </c>
      <c r="E3" s="42"/>
      <c r="F3" s="42"/>
      <c r="G3" s="42"/>
      <c r="H3" s="42"/>
      <c r="I3" s="43"/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</row>
    <row r="4" spans="2:17" ht="13.5" customHeight="1" x14ac:dyDescent="0.2">
      <c r="B4" s="44"/>
      <c r="C4" s="45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0">
        <f>D5/SUM(D5:D10)*100</f>
        <v>76.8</v>
      </c>
      <c r="M4" s="10">
        <f>E6/SUM(E5:E10)*100</f>
        <v>40</v>
      </c>
      <c r="N4" s="10">
        <f>F7/SUM(F5:F10)*100</f>
        <v>72.575250836120404</v>
      </c>
      <c r="O4" s="10">
        <f>G8/SUM(G5:G10)*100</f>
        <v>89.333333333333329</v>
      </c>
      <c r="P4" s="10">
        <f>H9/SUM(H5:H10)*100</f>
        <v>76.237623762376245</v>
      </c>
      <c r="Q4" s="10">
        <f>I10/SUM(I5:I10)*100</f>
        <v>63.666666666666671</v>
      </c>
    </row>
    <row r="5" spans="2:17" ht="13.5" customHeight="1" x14ac:dyDescent="0.2">
      <c r="B5" s="36" t="s">
        <v>4</v>
      </c>
      <c r="C5" s="2">
        <v>0</v>
      </c>
      <c r="D5" s="4">
        <v>288</v>
      </c>
      <c r="E5" s="5">
        <v>3</v>
      </c>
      <c r="F5" s="7">
        <v>36</v>
      </c>
      <c r="G5" s="8">
        <v>6</v>
      </c>
      <c r="H5" s="9">
        <v>5</v>
      </c>
      <c r="I5" s="21">
        <v>23</v>
      </c>
    </row>
    <row r="6" spans="2:17" ht="13.5" customHeight="1" x14ac:dyDescent="0.2">
      <c r="B6" s="46"/>
      <c r="C6" s="2">
        <v>1</v>
      </c>
      <c r="D6" s="22">
        <v>4</v>
      </c>
      <c r="E6" s="4">
        <v>120</v>
      </c>
      <c r="F6" s="7">
        <v>10</v>
      </c>
      <c r="G6" s="8">
        <v>5</v>
      </c>
      <c r="H6" s="9">
        <v>19</v>
      </c>
      <c r="I6" s="21">
        <v>27</v>
      </c>
    </row>
    <row r="7" spans="2:17" ht="13.5" customHeight="1" x14ac:dyDescent="0.2">
      <c r="B7" s="46"/>
      <c r="C7" s="2">
        <v>2</v>
      </c>
      <c r="D7" s="22">
        <v>63</v>
      </c>
      <c r="E7" s="5">
        <v>26</v>
      </c>
      <c r="F7" s="4">
        <v>217</v>
      </c>
      <c r="G7" s="8">
        <v>2</v>
      </c>
      <c r="H7" s="9">
        <v>18</v>
      </c>
      <c r="I7" s="21">
        <v>22</v>
      </c>
    </row>
    <row r="8" spans="2:17" ht="13.5" customHeight="1" x14ac:dyDescent="0.2">
      <c r="B8" s="46"/>
      <c r="C8" s="2">
        <v>3</v>
      </c>
      <c r="D8" s="22">
        <v>2</v>
      </c>
      <c r="E8" s="5">
        <v>29</v>
      </c>
      <c r="F8" s="7">
        <v>5</v>
      </c>
      <c r="G8" s="4">
        <v>268</v>
      </c>
      <c r="H8" s="9">
        <v>15</v>
      </c>
      <c r="I8" s="21">
        <v>13</v>
      </c>
    </row>
    <row r="9" spans="2:17" ht="13.5" customHeight="1" x14ac:dyDescent="0.2">
      <c r="B9" s="46"/>
      <c r="C9" s="3">
        <v>4</v>
      </c>
      <c r="D9" s="22">
        <v>3</v>
      </c>
      <c r="E9" s="5">
        <v>91</v>
      </c>
      <c r="F9" s="7">
        <v>27</v>
      </c>
      <c r="G9" s="8">
        <v>7</v>
      </c>
      <c r="H9" s="4">
        <v>231</v>
      </c>
      <c r="I9" s="21">
        <v>24</v>
      </c>
    </row>
    <row r="10" spans="2:17" ht="13.5" customHeight="1" x14ac:dyDescent="0.2">
      <c r="B10" s="47"/>
      <c r="C10" s="3">
        <v>5</v>
      </c>
      <c r="D10" s="22">
        <v>15</v>
      </c>
      <c r="E10" s="5">
        <v>31</v>
      </c>
      <c r="F10" s="7">
        <v>4</v>
      </c>
      <c r="G10" s="8">
        <v>12</v>
      </c>
      <c r="H10" s="9">
        <v>15</v>
      </c>
      <c r="I10" s="4">
        <v>191</v>
      </c>
    </row>
    <row r="11" spans="2:17" ht="13.5" customHeight="1" x14ac:dyDescent="0.2"/>
    <row r="12" spans="2:17" ht="13.5" customHeight="1" x14ac:dyDescent="0.2">
      <c r="D12" s="11"/>
      <c r="E12" s="12" t="s">
        <v>5</v>
      </c>
      <c r="G12" s="13"/>
      <c r="H12" s="12" t="s">
        <v>6</v>
      </c>
    </row>
    <row r="13" spans="2:17" ht="13.5" customHeight="1" x14ac:dyDescent="0.2"/>
    <row r="14" spans="2:17" ht="13.5" customHeight="1" x14ac:dyDescent="0.2">
      <c r="D14" s="14"/>
      <c r="E14" s="12" t="s">
        <v>7</v>
      </c>
      <c r="G14" s="15"/>
      <c r="H14" s="12" t="s">
        <v>8</v>
      </c>
    </row>
    <row r="15" spans="2:17" ht="13.5" customHeight="1" x14ac:dyDescent="0.2"/>
    <row r="16" spans="2:17" ht="13.5" customHeight="1" x14ac:dyDescent="0.2">
      <c r="D16" s="16"/>
      <c r="E16" s="12" t="s">
        <v>9</v>
      </c>
      <c r="G16" s="17"/>
      <c r="H16" s="12" t="s">
        <v>10</v>
      </c>
    </row>
    <row r="17" spans="4:8" ht="13.5" customHeight="1" x14ac:dyDescent="0.2"/>
    <row r="18" spans="4:8" ht="13.5" customHeight="1" x14ac:dyDescent="0.2">
      <c r="G18" s="18"/>
      <c r="H18" s="12" t="s">
        <v>11</v>
      </c>
    </row>
    <row r="19" spans="4:8" ht="13.5" customHeight="1" x14ac:dyDescent="0.2"/>
    <row r="20" spans="4:8" ht="13.5" customHeight="1" x14ac:dyDescent="0.2">
      <c r="D20" s="29" t="s">
        <v>1</v>
      </c>
      <c r="E20" s="41"/>
      <c r="F20" s="62" t="b">
        <v>1</v>
      </c>
      <c r="G20" s="63"/>
    </row>
    <row r="21" spans="4:8" ht="13.5" customHeight="1" x14ac:dyDescent="0.2">
      <c r="D21" s="44"/>
      <c r="E21" s="45"/>
      <c r="F21" s="57" t="s">
        <v>2</v>
      </c>
      <c r="G21" s="58" t="s">
        <v>3</v>
      </c>
    </row>
    <row r="22" spans="4:8" ht="13.5" customHeight="1" x14ac:dyDescent="0.2">
      <c r="D22" s="62" t="s">
        <v>4</v>
      </c>
      <c r="E22" s="57" t="s">
        <v>2</v>
      </c>
      <c r="F22" s="64">
        <f>SUM(H9:I10)</f>
        <v>461</v>
      </c>
      <c r="G22" s="64">
        <f>SUM(D9:G10)</f>
        <v>190</v>
      </c>
    </row>
    <row r="23" spans="4:8" ht="13.5" customHeight="1" x14ac:dyDescent="0.2">
      <c r="D23" s="63"/>
      <c r="E23" s="58" t="s">
        <v>3</v>
      </c>
      <c r="F23" s="64">
        <f>SUM(H5:I8)</f>
        <v>142</v>
      </c>
      <c r="G23" s="64">
        <f>SUM(D5:G8)</f>
        <v>1084</v>
      </c>
    </row>
    <row r="24" spans="4:8" ht="13.5" customHeight="1" x14ac:dyDescent="0.2">
      <c r="F24" s="65"/>
      <c r="G24" s="65"/>
    </row>
    <row r="25" spans="4:8" ht="13.5" customHeight="1" x14ac:dyDescent="0.2"/>
    <row r="26" spans="4:8" ht="13.5" customHeight="1" x14ac:dyDescent="0.2">
      <c r="D26" s="10" t="s">
        <v>12</v>
      </c>
      <c r="E26" s="10">
        <f>SUM(D5,E6,F7,G8,H9,I10) / SUM(D5:I10)</f>
        <v>0.70058604155567394</v>
      </c>
      <c r="F26" s="10" t="s">
        <v>26</v>
      </c>
    </row>
    <row r="27" spans="4:8" ht="13.5" customHeight="1" x14ac:dyDescent="0.2">
      <c r="D27" s="10" t="s">
        <v>13</v>
      </c>
      <c r="E27" s="10">
        <f>SUM($H$5:$I$8) / SUM($D$5:$I$8)</f>
        <v>0.11582381729200653</v>
      </c>
      <c r="F27" s="10" t="s">
        <v>27</v>
      </c>
    </row>
    <row r="28" spans="4:8" ht="13.5" customHeight="1" x14ac:dyDescent="0.2">
      <c r="D28" s="10" t="s">
        <v>14</v>
      </c>
      <c r="E28" s="10">
        <f>SUM($D$5:$G$8)/SUM($D$5:$G$10)</f>
        <v>0.85086342229199374</v>
      </c>
      <c r="F28" s="10" t="s">
        <v>28</v>
      </c>
    </row>
    <row r="29" spans="4:8" ht="13.5" customHeight="1" x14ac:dyDescent="0.2"/>
    <row r="30" spans="4:8" ht="13.5" customHeight="1" x14ac:dyDescent="0.2"/>
    <row r="31" spans="4:8" ht="13.5" customHeight="1" x14ac:dyDescent="0.2"/>
    <row r="32" spans="4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1000"/>
  <sheetViews>
    <sheetView workbookViewId="0">
      <selection activeCell="I31" sqref="I31"/>
    </sheetView>
  </sheetViews>
  <sheetFormatPr defaultColWidth="12.625" defaultRowHeight="15" customHeight="1" x14ac:dyDescent="0.2"/>
  <cols>
    <col min="1" max="1" width="5.875" style="10" customWidth="1"/>
    <col min="2" max="17" width="10" style="10" customWidth="1"/>
    <col min="18" max="26" width="5.875" style="10" customWidth="1"/>
    <col min="27" max="16384" width="12.625" style="10"/>
  </cols>
  <sheetData>
    <row r="1" spans="2:17" ht="13.5" customHeight="1" x14ac:dyDescent="0.2"/>
    <row r="2" spans="2:17" ht="13.5" customHeight="1" x14ac:dyDescent="0.2">
      <c r="B2" s="27" t="s">
        <v>0</v>
      </c>
      <c r="C2" s="40"/>
      <c r="D2" s="40"/>
      <c r="E2" s="40"/>
      <c r="F2" s="40"/>
      <c r="G2" s="40"/>
      <c r="H2" s="40"/>
      <c r="I2" s="40"/>
    </row>
    <row r="3" spans="2:17" ht="13.5" customHeight="1" x14ac:dyDescent="0.2">
      <c r="B3" s="29" t="s">
        <v>1</v>
      </c>
      <c r="C3" s="41"/>
      <c r="D3" s="33" t="b">
        <v>1</v>
      </c>
      <c r="E3" s="42"/>
      <c r="F3" s="42"/>
      <c r="G3" s="42"/>
      <c r="H3" s="42"/>
      <c r="I3" s="43"/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</row>
    <row r="4" spans="2:17" ht="13.5" customHeight="1" x14ac:dyDescent="0.2">
      <c r="B4" s="44"/>
      <c r="C4" s="45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0">
        <f>D5/SUM(D5:D10)*100</f>
        <v>80.266666666666666</v>
      </c>
      <c r="M4" s="10">
        <f>E6/SUM(E5:E10)*100</f>
        <v>59</v>
      </c>
      <c r="N4" s="10">
        <f>F7/SUM(F5:F10)*100</f>
        <v>60.535117056856194</v>
      </c>
      <c r="O4" s="10">
        <f>G8/SUM(G5:G10)*100</f>
        <v>90.666666666666657</v>
      </c>
      <c r="P4" s="10">
        <f>H9/SUM(H5:H10)*100</f>
        <v>71.617161716171623</v>
      </c>
      <c r="Q4" s="10">
        <f>I10/SUM(I5:I10)*100</f>
        <v>65.666666666666657</v>
      </c>
    </row>
    <row r="5" spans="2:17" ht="13.5" customHeight="1" x14ac:dyDescent="0.2">
      <c r="B5" s="36" t="s">
        <v>4</v>
      </c>
      <c r="C5" s="2">
        <v>0</v>
      </c>
      <c r="D5" s="4">
        <v>301</v>
      </c>
      <c r="E5" s="5">
        <v>6</v>
      </c>
      <c r="F5" s="7">
        <v>49</v>
      </c>
      <c r="G5" s="8">
        <v>7</v>
      </c>
      <c r="H5" s="9">
        <v>1</v>
      </c>
      <c r="I5" s="21">
        <v>12</v>
      </c>
    </row>
    <row r="6" spans="2:17" ht="13.5" customHeight="1" x14ac:dyDescent="0.2">
      <c r="B6" s="46"/>
      <c r="C6" s="2">
        <v>1</v>
      </c>
      <c r="D6" s="22">
        <v>5</v>
      </c>
      <c r="E6" s="4">
        <v>177</v>
      </c>
      <c r="F6" s="7">
        <v>28</v>
      </c>
      <c r="G6" s="8">
        <v>8</v>
      </c>
      <c r="H6" s="9">
        <v>53</v>
      </c>
      <c r="I6" s="21">
        <v>37</v>
      </c>
    </row>
    <row r="7" spans="2:17" ht="13.5" customHeight="1" x14ac:dyDescent="0.2">
      <c r="B7" s="46"/>
      <c r="C7" s="2">
        <v>2</v>
      </c>
      <c r="D7" s="22">
        <v>31</v>
      </c>
      <c r="E7" s="5">
        <v>11</v>
      </c>
      <c r="F7" s="4">
        <v>181</v>
      </c>
      <c r="G7" s="8">
        <v>1</v>
      </c>
      <c r="H7" s="9">
        <v>11</v>
      </c>
      <c r="I7" s="21">
        <v>13</v>
      </c>
    </row>
    <row r="8" spans="2:17" ht="13.5" customHeight="1" x14ac:dyDescent="0.2">
      <c r="B8" s="46"/>
      <c r="C8" s="2">
        <v>3</v>
      </c>
      <c r="D8" s="22">
        <v>3</v>
      </c>
      <c r="E8" s="5">
        <v>28</v>
      </c>
      <c r="F8" s="7">
        <v>8</v>
      </c>
      <c r="G8" s="4">
        <v>272</v>
      </c>
      <c r="H8" s="9">
        <v>8</v>
      </c>
      <c r="I8" s="21">
        <v>17</v>
      </c>
    </row>
    <row r="9" spans="2:17" ht="13.5" customHeight="1" x14ac:dyDescent="0.2">
      <c r="B9" s="46"/>
      <c r="C9" s="3">
        <v>4</v>
      </c>
      <c r="D9" s="22">
        <v>5</v>
      </c>
      <c r="E9" s="5">
        <v>52</v>
      </c>
      <c r="F9" s="7">
        <v>24</v>
      </c>
      <c r="G9" s="8">
        <v>5</v>
      </c>
      <c r="H9" s="4">
        <v>217</v>
      </c>
      <c r="I9" s="21">
        <v>24</v>
      </c>
    </row>
    <row r="10" spans="2:17" ht="13.5" customHeight="1" x14ac:dyDescent="0.2">
      <c r="B10" s="47"/>
      <c r="C10" s="3">
        <v>5</v>
      </c>
      <c r="D10" s="22">
        <v>30</v>
      </c>
      <c r="E10" s="5">
        <v>26</v>
      </c>
      <c r="F10" s="7">
        <v>9</v>
      </c>
      <c r="G10" s="8">
        <v>7</v>
      </c>
      <c r="H10" s="9">
        <v>13</v>
      </c>
      <c r="I10" s="4">
        <v>197</v>
      </c>
    </row>
    <row r="11" spans="2:17" ht="13.5" customHeight="1" x14ac:dyDescent="0.2"/>
    <row r="12" spans="2:17" ht="13.5" customHeight="1" x14ac:dyDescent="0.2">
      <c r="D12" s="11"/>
      <c r="E12" s="12" t="s">
        <v>5</v>
      </c>
      <c r="G12" s="13"/>
      <c r="H12" s="12" t="s">
        <v>6</v>
      </c>
    </row>
    <row r="13" spans="2:17" ht="13.5" customHeight="1" x14ac:dyDescent="0.2"/>
    <row r="14" spans="2:17" ht="13.5" customHeight="1" x14ac:dyDescent="0.2">
      <c r="D14" s="14"/>
      <c r="E14" s="12" t="s">
        <v>7</v>
      </c>
      <c r="G14" s="15"/>
      <c r="H14" s="12" t="s">
        <v>8</v>
      </c>
    </row>
    <row r="15" spans="2:17" ht="13.5" customHeight="1" x14ac:dyDescent="0.2"/>
    <row r="16" spans="2:17" ht="13.5" customHeight="1" x14ac:dyDescent="0.2">
      <c r="D16" s="16"/>
      <c r="E16" s="12" t="s">
        <v>9</v>
      </c>
      <c r="G16" s="17"/>
      <c r="H16" s="12" t="s">
        <v>10</v>
      </c>
    </row>
    <row r="17" spans="4:8" ht="13.5" customHeight="1" x14ac:dyDescent="0.2"/>
    <row r="18" spans="4:8" ht="13.5" customHeight="1" x14ac:dyDescent="0.2">
      <c r="G18" s="18"/>
      <c r="H18" s="12" t="s">
        <v>11</v>
      </c>
    </row>
    <row r="19" spans="4:8" ht="13.5" customHeight="1" x14ac:dyDescent="0.2"/>
    <row r="20" spans="4:8" ht="13.5" customHeight="1" x14ac:dyDescent="0.2">
      <c r="D20" s="53" t="s">
        <v>1</v>
      </c>
      <c r="E20" s="63"/>
      <c r="F20" s="62" t="b">
        <v>1</v>
      </c>
      <c r="G20" s="63"/>
    </row>
    <row r="21" spans="4:8" ht="13.5" customHeight="1" x14ac:dyDescent="0.2">
      <c r="D21" s="63"/>
      <c r="E21" s="63"/>
      <c r="F21" s="57" t="s">
        <v>2</v>
      </c>
      <c r="G21" s="58" t="s">
        <v>3</v>
      </c>
    </row>
    <row r="22" spans="4:8" ht="13.5" customHeight="1" x14ac:dyDescent="0.2">
      <c r="D22" s="62" t="s">
        <v>4</v>
      </c>
      <c r="E22" s="57" t="s">
        <v>2</v>
      </c>
      <c r="F22" s="64">
        <f>SUM(H9:I10)</f>
        <v>451</v>
      </c>
      <c r="G22" s="64">
        <f>SUM(D9:G10)</f>
        <v>158</v>
      </c>
    </row>
    <row r="23" spans="4:8" ht="13.5" customHeight="1" x14ac:dyDescent="0.2">
      <c r="D23" s="63"/>
      <c r="E23" s="58" t="s">
        <v>3</v>
      </c>
      <c r="F23" s="64">
        <f>SUM(H5:I8)</f>
        <v>152</v>
      </c>
      <c r="G23" s="64">
        <f>SUM(D5:G8)</f>
        <v>1116</v>
      </c>
    </row>
    <row r="24" spans="4:8" ht="13.5" customHeight="1" x14ac:dyDescent="0.2"/>
    <row r="25" spans="4:8" ht="13.5" customHeight="1" x14ac:dyDescent="0.2"/>
    <row r="26" spans="4:8" ht="13.5" customHeight="1" x14ac:dyDescent="0.2">
      <c r="D26" s="10" t="s">
        <v>12</v>
      </c>
      <c r="E26" s="10">
        <f>SUM(D5,E6,F7,G8,H9,I10) / SUM(D5:I10)</f>
        <v>0.71656899307405431</v>
      </c>
      <c r="F26" s="10" t="s">
        <v>26</v>
      </c>
    </row>
    <row r="27" spans="4:8" ht="13.5" customHeight="1" x14ac:dyDescent="0.2">
      <c r="D27" s="10" t="s">
        <v>13</v>
      </c>
      <c r="E27" s="10">
        <f>SUM($H$5:$I$8) / SUM($D$5:$I$8)</f>
        <v>0.11987381703470032</v>
      </c>
      <c r="F27" s="10" t="s">
        <v>27</v>
      </c>
    </row>
    <row r="28" spans="4:8" ht="13.5" customHeight="1" x14ac:dyDescent="0.2">
      <c r="D28" s="10" t="s">
        <v>14</v>
      </c>
      <c r="E28" s="10">
        <f>SUM($D$5:$G$8)/SUM($D$5:$G$10)</f>
        <v>0.87598116169544737</v>
      </c>
      <c r="F28" s="10" t="s">
        <v>28</v>
      </c>
    </row>
    <row r="29" spans="4:8" ht="13.5" customHeight="1" x14ac:dyDescent="0.2"/>
    <row r="30" spans="4:8" ht="13.5" customHeight="1" x14ac:dyDescent="0.2"/>
    <row r="31" spans="4:8" ht="13.5" customHeight="1" x14ac:dyDescent="0.2"/>
    <row r="32" spans="4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1000"/>
  <sheetViews>
    <sheetView workbookViewId="0">
      <selection activeCell="N12" sqref="N12"/>
    </sheetView>
  </sheetViews>
  <sheetFormatPr defaultColWidth="12.625" defaultRowHeight="15" customHeight="1" x14ac:dyDescent="0.2"/>
  <cols>
    <col min="1" max="1" width="5.875" style="10" customWidth="1"/>
    <col min="2" max="17" width="8.75" style="10" customWidth="1"/>
    <col min="18" max="26" width="5.875" style="10" customWidth="1"/>
    <col min="27" max="16384" width="12.625" style="10"/>
  </cols>
  <sheetData>
    <row r="1" spans="2:17" ht="13.5" customHeight="1" x14ac:dyDescent="0.2"/>
    <row r="2" spans="2:17" ht="13.5" customHeight="1" x14ac:dyDescent="0.2">
      <c r="B2" s="27" t="s">
        <v>0</v>
      </c>
      <c r="C2" s="40"/>
      <c r="D2" s="40"/>
      <c r="E2" s="40"/>
      <c r="F2" s="40"/>
      <c r="G2" s="40"/>
      <c r="H2" s="40"/>
      <c r="I2" s="40"/>
    </row>
    <row r="3" spans="2:17" ht="13.5" customHeight="1" x14ac:dyDescent="0.2">
      <c r="B3" s="29" t="s">
        <v>1</v>
      </c>
      <c r="C3" s="41"/>
      <c r="D3" s="33" t="b">
        <v>1</v>
      </c>
      <c r="E3" s="42"/>
      <c r="F3" s="42"/>
      <c r="G3" s="42"/>
      <c r="H3" s="42"/>
      <c r="I3" s="43"/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</row>
    <row r="4" spans="2:17" ht="13.5" customHeight="1" x14ac:dyDescent="0.2">
      <c r="B4" s="44"/>
      <c r="C4" s="45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0">
        <f>D5/SUM(D5:D10)*100</f>
        <v>76.8</v>
      </c>
      <c r="M4" s="10">
        <f>E6/SUM(E5:E10)*100</f>
        <v>40</v>
      </c>
      <c r="N4" s="10">
        <f>F7/SUM(F5:F10)*100</f>
        <v>72.575250836120404</v>
      </c>
      <c r="O4" s="10">
        <f>G8/SUM(G5:G10)*100</f>
        <v>89.333333333333329</v>
      </c>
      <c r="P4" s="10">
        <f>H9/SUM(H5:H10)*100</f>
        <v>76.237623762376245</v>
      </c>
      <c r="Q4" s="10">
        <f>I10/SUM(I5:I10)*100</f>
        <v>63.666666666666671</v>
      </c>
    </row>
    <row r="5" spans="2:17" ht="13.5" customHeight="1" x14ac:dyDescent="0.2">
      <c r="B5" s="36" t="s">
        <v>4</v>
      </c>
      <c r="C5" s="2">
        <v>0</v>
      </c>
      <c r="D5" s="4">
        <v>288</v>
      </c>
      <c r="E5" s="5">
        <v>3</v>
      </c>
      <c r="F5" s="7">
        <v>36</v>
      </c>
      <c r="G5" s="8">
        <v>6</v>
      </c>
      <c r="H5" s="9">
        <v>5</v>
      </c>
      <c r="I5" s="21">
        <v>23</v>
      </c>
    </row>
    <row r="6" spans="2:17" ht="13.5" customHeight="1" x14ac:dyDescent="0.2">
      <c r="B6" s="46"/>
      <c r="C6" s="2">
        <v>1</v>
      </c>
      <c r="D6" s="22">
        <v>4</v>
      </c>
      <c r="E6" s="4">
        <v>120</v>
      </c>
      <c r="F6" s="7">
        <v>10</v>
      </c>
      <c r="G6" s="8">
        <v>5</v>
      </c>
      <c r="H6" s="9">
        <v>19</v>
      </c>
      <c r="I6" s="21">
        <v>27</v>
      </c>
    </row>
    <row r="7" spans="2:17" ht="13.5" customHeight="1" x14ac:dyDescent="0.2">
      <c r="B7" s="46"/>
      <c r="C7" s="2">
        <v>2</v>
      </c>
      <c r="D7" s="22">
        <v>63</v>
      </c>
      <c r="E7" s="5">
        <v>26</v>
      </c>
      <c r="F7" s="4">
        <v>217</v>
      </c>
      <c r="G7" s="8">
        <v>2</v>
      </c>
      <c r="H7" s="9">
        <v>18</v>
      </c>
      <c r="I7" s="21">
        <v>22</v>
      </c>
    </row>
    <row r="8" spans="2:17" ht="13.5" customHeight="1" x14ac:dyDescent="0.2">
      <c r="B8" s="46"/>
      <c r="C8" s="2">
        <v>3</v>
      </c>
      <c r="D8" s="22">
        <v>2</v>
      </c>
      <c r="E8" s="5">
        <v>29</v>
      </c>
      <c r="F8" s="7">
        <v>5</v>
      </c>
      <c r="G8" s="4">
        <v>268</v>
      </c>
      <c r="H8" s="9">
        <v>15</v>
      </c>
      <c r="I8" s="21">
        <v>13</v>
      </c>
    </row>
    <row r="9" spans="2:17" ht="13.5" customHeight="1" x14ac:dyDescent="0.2">
      <c r="B9" s="46"/>
      <c r="C9" s="3">
        <v>4</v>
      </c>
      <c r="D9" s="22">
        <v>3</v>
      </c>
      <c r="E9" s="5">
        <v>91</v>
      </c>
      <c r="F9" s="7">
        <v>27</v>
      </c>
      <c r="G9" s="8">
        <v>7</v>
      </c>
      <c r="H9" s="4">
        <v>231</v>
      </c>
      <c r="I9" s="21">
        <v>24</v>
      </c>
    </row>
    <row r="10" spans="2:17" ht="13.5" customHeight="1" x14ac:dyDescent="0.2">
      <c r="B10" s="47"/>
      <c r="C10" s="3">
        <v>5</v>
      </c>
      <c r="D10" s="22">
        <v>15</v>
      </c>
      <c r="E10" s="5">
        <v>31</v>
      </c>
      <c r="F10" s="7">
        <v>4</v>
      </c>
      <c r="G10" s="8">
        <v>12</v>
      </c>
      <c r="H10" s="9">
        <v>15</v>
      </c>
      <c r="I10" s="4">
        <v>191</v>
      </c>
    </row>
    <row r="11" spans="2:17" ht="13.5" customHeight="1" x14ac:dyDescent="0.2"/>
    <row r="12" spans="2:17" ht="13.5" customHeight="1" x14ac:dyDescent="0.2">
      <c r="D12" s="11"/>
      <c r="E12" s="12" t="s">
        <v>5</v>
      </c>
      <c r="G12" s="13"/>
      <c r="H12" s="12" t="s">
        <v>6</v>
      </c>
    </row>
    <row r="13" spans="2:17" ht="13.5" customHeight="1" x14ac:dyDescent="0.2"/>
    <row r="14" spans="2:17" ht="13.5" customHeight="1" x14ac:dyDescent="0.2">
      <c r="D14" s="14"/>
      <c r="E14" s="12" t="s">
        <v>7</v>
      </c>
      <c r="G14" s="15"/>
      <c r="H14" s="12" t="s">
        <v>8</v>
      </c>
    </row>
    <row r="15" spans="2:17" ht="13.5" customHeight="1" x14ac:dyDescent="0.2"/>
    <row r="16" spans="2:17" ht="13.5" customHeight="1" x14ac:dyDescent="0.2">
      <c r="D16" s="16"/>
      <c r="E16" s="12" t="s">
        <v>9</v>
      </c>
      <c r="G16" s="17"/>
      <c r="H16" s="12" t="s">
        <v>10</v>
      </c>
    </row>
    <row r="17" spans="4:8" ht="13.5" customHeight="1" x14ac:dyDescent="0.2"/>
    <row r="18" spans="4:8" ht="13.5" customHeight="1" x14ac:dyDescent="0.2">
      <c r="G18" s="18"/>
      <c r="H18" s="12" t="s">
        <v>11</v>
      </c>
    </row>
    <row r="19" spans="4:8" ht="13.5" customHeight="1" x14ac:dyDescent="0.2"/>
    <row r="20" spans="4:8" ht="13.5" customHeight="1" x14ac:dyDescent="0.2">
      <c r="D20" s="53" t="s">
        <v>1</v>
      </c>
      <c r="E20" s="63"/>
      <c r="F20" s="62" t="b">
        <v>1</v>
      </c>
      <c r="G20" s="63"/>
    </row>
    <row r="21" spans="4:8" ht="13.5" customHeight="1" x14ac:dyDescent="0.2">
      <c r="D21" s="63"/>
      <c r="E21" s="63"/>
      <c r="F21" s="57" t="s">
        <v>2</v>
      </c>
      <c r="G21" s="58" t="s">
        <v>3</v>
      </c>
    </row>
    <row r="22" spans="4:8" ht="13.5" customHeight="1" x14ac:dyDescent="0.2">
      <c r="D22" s="66" t="s">
        <v>4</v>
      </c>
      <c r="E22" s="3" t="s">
        <v>2</v>
      </c>
      <c r="F22" s="10">
        <f>SUM(H9:I10)</f>
        <v>461</v>
      </c>
      <c r="G22" s="10">
        <f>SUM(D9:G10)</f>
        <v>190</v>
      </c>
    </row>
    <row r="23" spans="4:8" ht="13.5" customHeight="1" x14ac:dyDescent="0.2">
      <c r="D23" s="67"/>
      <c r="E23" s="2" t="s">
        <v>3</v>
      </c>
      <c r="F23" s="10">
        <f>SUM(H5:I8)</f>
        <v>142</v>
      </c>
      <c r="G23" s="10">
        <f>SUM(D5:G8)</f>
        <v>1084</v>
      </c>
    </row>
    <row r="24" spans="4:8" ht="13.5" customHeight="1" x14ac:dyDescent="0.2"/>
    <row r="25" spans="4:8" ht="13.5" customHeight="1" x14ac:dyDescent="0.2"/>
    <row r="26" spans="4:8" ht="13.5" customHeight="1" x14ac:dyDescent="0.2">
      <c r="D26" s="10" t="s">
        <v>12</v>
      </c>
      <c r="E26" s="10">
        <f>SUM(D5,E6,F7,G8,H9,I10) / SUM(D5:I10)</f>
        <v>0.70058604155567394</v>
      </c>
      <c r="F26" s="10" t="s">
        <v>26</v>
      </c>
    </row>
    <row r="27" spans="4:8" ht="13.5" customHeight="1" x14ac:dyDescent="0.2">
      <c r="D27" s="10" t="s">
        <v>13</v>
      </c>
      <c r="E27" s="10">
        <f>SUM($H$5:$I$8) / SUM($D$5:$I$8)</f>
        <v>0.11582381729200653</v>
      </c>
      <c r="F27" s="10" t="s">
        <v>27</v>
      </c>
    </row>
    <row r="28" spans="4:8" ht="13.5" customHeight="1" x14ac:dyDescent="0.2">
      <c r="D28" s="10" t="s">
        <v>14</v>
      </c>
      <c r="E28" s="10">
        <f>SUM($D$5:$G$8)/SUM($D$5:$G$10)</f>
        <v>0.85086342229199374</v>
      </c>
      <c r="F28" s="10" t="s">
        <v>28</v>
      </c>
    </row>
    <row r="29" spans="4:8" ht="13.5" customHeight="1" x14ac:dyDescent="0.2"/>
    <row r="30" spans="4:8" ht="13.5" customHeight="1" x14ac:dyDescent="0.2"/>
    <row r="31" spans="4:8" ht="13.5" customHeight="1" x14ac:dyDescent="0.2"/>
    <row r="32" spans="4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1000"/>
  <sheetViews>
    <sheetView workbookViewId="0">
      <selection activeCell="P37" sqref="P37"/>
    </sheetView>
  </sheetViews>
  <sheetFormatPr defaultColWidth="12.625" defaultRowHeight="15" customHeight="1" x14ac:dyDescent="0.2"/>
  <cols>
    <col min="1" max="1" width="5.875" style="10" customWidth="1"/>
    <col min="2" max="17" width="10.5" style="10" customWidth="1"/>
    <col min="18" max="26" width="5.875" style="10" customWidth="1"/>
    <col min="27" max="16384" width="12.625" style="10"/>
  </cols>
  <sheetData>
    <row r="1" spans="2:17" ht="13.5" customHeight="1" x14ac:dyDescent="0.2"/>
    <row r="2" spans="2:17" ht="13.5" customHeight="1" x14ac:dyDescent="0.2">
      <c r="B2" s="27" t="s">
        <v>0</v>
      </c>
      <c r="C2" s="40"/>
      <c r="D2" s="40"/>
      <c r="E2" s="40"/>
      <c r="F2" s="40"/>
      <c r="G2" s="40"/>
      <c r="H2" s="40"/>
      <c r="I2" s="40"/>
    </row>
    <row r="3" spans="2:17" ht="13.5" customHeight="1" x14ac:dyDescent="0.2">
      <c r="B3" s="29" t="s">
        <v>1</v>
      </c>
      <c r="C3" s="41"/>
      <c r="D3" s="33" t="b">
        <v>1</v>
      </c>
      <c r="E3" s="42"/>
      <c r="F3" s="42"/>
      <c r="G3" s="42"/>
      <c r="H3" s="42"/>
      <c r="I3" s="43"/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</row>
    <row r="4" spans="2:17" ht="13.5" customHeight="1" x14ac:dyDescent="0.2">
      <c r="B4" s="44"/>
      <c r="C4" s="45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0">
        <f>D5/SUM(D5:D10)*100</f>
        <v>74.666666666666671</v>
      </c>
      <c r="M4" s="10">
        <f>E6/SUM(E5:E10)*100</f>
        <v>50.666666666666671</v>
      </c>
      <c r="N4" s="10">
        <f>F7/SUM(F5:F10)*100</f>
        <v>37.123745819397989</v>
      </c>
      <c r="O4" s="10">
        <f>G8/SUM(G5:G10)*100</f>
        <v>91.666666666666657</v>
      </c>
      <c r="P4" s="10">
        <f>H9/SUM(H5:H10)*100</f>
        <v>58.415841584158414</v>
      </c>
      <c r="Q4" s="10">
        <f>I10/SUM(I5:I10)*100</f>
        <v>54</v>
      </c>
    </row>
    <row r="5" spans="2:17" ht="13.5" customHeight="1" x14ac:dyDescent="0.2">
      <c r="B5" s="36" t="s">
        <v>4</v>
      </c>
      <c r="C5" s="2">
        <v>0</v>
      </c>
      <c r="D5" s="4">
        <v>280</v>
      </c>
      <c r="E5" s="5">
        <v>11</v>
      </c>
      <c r="F5" s="7">
        <v>95</v>
      </c>
      <c r="G5" s="8">
        <v>13</v>
      </c>
      <c r="H5" s="9">
        <v>10</v>
      </c>
      <c r="I5" s="21">
        <v>51</v>
      </c>
    </row>
    <row r="6" spans="2:17" ht="13.5" customHeight="1" x14ac:dyDescent="0.2">
      <c r="B6" s="46"/>
      <c r="C6" s="2">
        <v>1</v>
      </c>
      <c r="D6" s="22">
        <v>5</v>
      </c>
      <c r="E6" s="4">
        <v>152</v>
      </c>
      <c r="F6" s="7">
        <v>49</v>
      </c>
      <c r="G6" s="8">
        <v>3</v>
      </c>
      <c r="H6" s="9">
        <v>61</v>
      </c>
      <c r="I6" s="21">
        <v>40</v>
      </c>
    </row>
    <row r="7" spans="2:17" ht="13.5" customHeight="1" x14ac:dyDescent="0.2">
      <c r="B7" s="46"/>
      <c r="C7" s="2">
        <v>2</v>
      </c>
      <c r="D7" s="22">
        <v>37</v>
      </c>
      <c r="E7" s="5">
        <v>6</v>
      </c>
      <c r="F7" s="4">
        <v>111</v>
      </c>
      <c r="G7" s="8">
        <v>0</v>
      </c>
      <c r="H7" s="9">
        <v>7</v>
      </c>
      <c r="I7" s="21">
        <v>5</v>
      </c>
    </row>
    <row r="8" spans="2:17" ht="13.5" customHeight="1" x14ac:dyDescent="0.2">
      <c r="B8" s="46"/>
      <c r="C8" s="2">
        <v>3</v>
      </c>
      <c r="D8" s="22">
        <v>4</v>
      </c>
      <c r="E8" s="5">
        <v>51</v>
      </c>
      <c r="F8" s="7">
        <v>6</v>
      </c>
      <c r="G8" s="4">
        <v>275</v>
      </c>
      <c r="H8" s="9">
        <v>21</v>
      </c>
      <c r="I8" s="21">
        <v>20</v>
      </c>
    </row>
    <row r="9" spans="2:17" ht="13.5" customHeight="1" x14ac:dyDescent="0.2">
      <c r="B9" s="46"/>
      <c r="C9" s="3">
        <v>4</v>
      </c>
      <c r="D9" s="22">
        <v>1</v>
      </c>
      <c r="E9" s="5">
        <v>62</v>
      </c>
      <c r="F9" s="7">
        <v>32</v>
      </c>
      <c r="G9" s="8">
        <v>2</v>
      </c>
      <c r="H9" s="4">
        <v>177</v>
      </c>
      <c r="I9" s="21">
        <v>22</v>
      </c>
    </row>
    <row r="10" spans="2:17" ht="13.5" customHeight="1" x14ac:dyDescent="0.2">
      <c r="B10" s="47"/>
      <c r="C10" s="3">
        <v>5</v>
      </c>
      <c r="D10" s="22">
        <v>48</v>
      </c>
      <c r="E10" s="5">
        <v>18</v>
      </c>
      <c r="F10" s="7">
        <v>6</v>
      </c>
      <c r="G10" s="8">
        <v>7</v>
      </c>
      <c r="H10" s="9">
        <v>27</v>
      </c>
      <c r="I10" s="4">
        <v>162</v>
      </c>
    </row>
    <row r="11" spans="2:17" ht="13.5" customHeight="1" x14ac:dyDescent="0.2"/>
    <row r="12" spans="2:17" ht="13.5" customHeight="1" x14ac:dyDescent="0.2">
      <c r="D12" s="11"/>
      <c r="E12" s="12" t="s">
        <v>5</v>
      </c>
      <c r="G12" s="13"/>
      <c r="H12" s="12" t="s">
        <v>6</v>
      </c>
    </row>
    <row r="13" spans="2:17" ht="13.5" customHeight="1" x14ac:dyDescent="0.2"/>
    <row r="14" spans="2:17" ht="13.5" customHeight="1" x14ac:dyDescent="0.2">
      <c r="D14" s="14"/>
      <c r="E14" s="12" t="s">
        <v>7</v>
      </c>
      <c r="G14" s="15"/>
      <c r="H14" s="12" t="s">
        <v>8</v>
      </c>
    </row>
    <row r="15" spans="2:17" ht="13.5" customHeight="1" x14ac:dyDescent="0.2"/>
    <row r="16" spans="2:17" ht="13.5" customHeight="1" x14ac:dyDescent="0.2">
      <c r="D16" s="16"/>
      <c r="E16" s="12" t="s">
        <v>9</v>
      </c>
      <c r="G16" s="17"/>
      <c r="H16" s="12" t="s">
        <v>10</v>
      </c>
    </row>
    <row r="17" spans="4:8" ht="13.5" customHeight="1" x14ac:dyDescent="0.2"/>
    <row r="18" spans="4:8" ht="13.5" customHeight="1" x14ac:dyDescent="0.2">
      <c r="G18" s="18"/>
      <c r="H18" s="12" t="s">
        <v>11</v>
      </c>
    </row>
    <row r="19" spans="4:8" ht="13.5" customHeight="1" x14ac:dyDescent="0.2"/>
    <row r="20" spans="4:8" ht="13.5" customHeight="1" x14ac:dyDescent="0.2">
      <c r="D20" s="53" t="s">
        <v>1</v>
      </c>
      <c r="E20" s="63"/>
      <c r="F20" s="62" t="b">
        <v>1</v>
      </c>
      <c r="G20" s="63"/>
    </row>
    <row r="21" spans="4:8" ht="13.5" customHeight="1" x14ac:dyDescent="0.2">
      <c r="D21" s="63"/>
      <c r="E21" s="63"/>
      <c r="F21" s="57" t="s">
        <v>2</v>
      </c>
      <c r="G21" s="58" t="s">
        <v>3</v>
      </c>
    </row>
    <row r="22" spans="4:8" ht="13.5" customHeight="1" x14ac:dyDescent="0.2">
      <c r="D22" s="62" t="s">
        <v>4</v>
      </c>
      <c r="E22" s="57" t="s">
        <v>2</v>
      </c>
      <c r="F22" s="64">
        <f>SUM(H9:I10)</f>
        <v>388</v>
      </c>
      <c r="G22" s="64">
        <f>SUM(D9:G10)</f>
        <v>176</v>
      </c>
    </row>
    <row r="23" spans="4:8" ht="13.5" customHeight="1" x14ac:dyDescent="0.2">
      <c r="D23" s="63"/>
      <c r="E23" s="58" t="s">
        <v>3</v>
      </c>
      <c r="F23" s="64">
        <f>SUM(H5:I8)</f>
        <v>215</v>
      </c>
      <c r="G23" s="64">
        <f>SUM(D5:G8)</f>
        <v>1098</v>
      </c>
    </row>
    <row r="24" spans="4:8" ht="13.5" customHeight="1" x14ac:dyDescent="0.2"/>
    <row r="25" spans="4:8" ht="13.5" customHeight="1" x14ac:dyDescent="0.2"/>
    <row r="26" spans="4:8" ht="13.5" customHeight="1" x14ac:dyDescent="0.2">
      <c r="D26" s="10" t="s">
        <v>12</v>
      </c>
      <c r="E26" s="10">
        <f>SUM(D5,E6,F7,G8,H9,I10) / SUM(D5:I10)</f>
        <v>0.61640916355887054</v>
      </c>
      <c r="F26" s="10" t="s">
        <v>26</v>
      </c>
    </row>
    <row r="27" spans="4:8" ht="13.5" customHeight="1" x14ac:dyDescent="0.2">
      <c r="D27" s="10" t="s">
        <v>13</v>
      </c>
      <c r="E27" s="10">
        <f>SUM($H$5:$I$8) / SUM($D$5:$I$8)</f>
        <v>0.16374714394516374</v>
      </c>
      <c r="F27" s="10" t="s">
        <v>27</v>
      </c>
    </row>
    <row r="28" spans="4:8" ht="13.5" customHeight="1" x14ac:dyDescent="0.2">
      <c r="D28" s="10" t="s">
        <v>14</v>
      </c>
      <c r="E28" s="10">
        <f>SUM($D$5:$G$8)/SUM($D$5:$G$10)</f>
        <v>0.86185243328100469</v>
      </c>
      <c r="F28" s="10" t="s">
        <v>28</v>
      </c>
    </row>
    <row r="29" spans="4:8" ht="13.5" customHeight="1" x14ac:dyDescent="0.2"/>
    <row r="30" spans="4:8" ht="13.5" customHeight="1" x14ac:dyDescent="0.2"/>
    <row r="31" spans="4:8" ht="13.5" customHeight="1" x14ac:dyDescent="0.2"/>
    <row r="32" spans="4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000"/>
  <sheetViews>
    <sheetView workbookViewId="0">
      <selection activeCell="K18" sqref="K18:K19"/>
    </sheetView>
  </sheetViews>
  <sheetFormatPr defaultColWidth="12.625" defaultRowHeight="15" customHeight="1" x14ac:dyDescent="0.2"/>
  <cols>
    <col min="1" max="1" width="5.875" customWidth="1"/>
    <col min="2" max="17" width="9.25" style="10" customWidth="1"/>
    <col min="18" max="26" width="5.875" customWidth="1"/>
  </cols>
  <sheetData>
    <row r="1" spans="2:17" ht="13.5" customHeight="1" x14ac:dyDescent="0.2"/>
    <row r="2" spans="2:17" ht="13.5" customHeight="1" x14ac:dyDescent="0.2">
      <c r="B2" s="27" t="s">
        <v>0</v>
      </c>
      <c r="C2" s="40"/>
      <c r="D2" s="40"/>
      <c r="E2" s="40"/>
      <c r="F2" s="40"/>
      <c r="G2" s="40"/>
      <c r="H2" s="40"/>
      <c r="I2" s="40"/>
    </row>
    <row r="3" spans="2:17" ht="13.5" customHeight="1" x14ac:dyDescent="0.2">
      <c r="B3" s="29" t="s">
        <v>1</v>
      </c>
      <c r="C3" s="41"/>
      <c r="D3" s="33" t="b">
        <v>1</v>
      </c>
      <c r="E3" s="42"/>
      <c r="F3" s="42"/>
      <c r="G3" s="42"/>
      <c r="H3" s="42"/>
      <c r="I3" s="43"/>
      <c r="L3" s="10">
        <v>0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</row>
    <row r="4" spans="2:17" ht="13.5" customHeight="1" x14ac:dyDescent="0.2">
      <c r="B4" s="44"/>
      <c r="C4" s="45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0">
        <f>D5/SUM(D5:D10)*100</f>
        <v>73.066666666666663</v>
      </c>
      <c r="M4" s="10">
        <f>E6/SUM(E5:E10)*100</f>
        <v>14.333333333333334</v>
      </c>
      <c r="N4" s="10">
        <f>F7/SUM(F5:F10)*100</f>
        <v>14.715719063545151</v>
      </c>
      <c r="O4" s="10">
        <f>G8/SUM(G5:G10)*100</f>
        <v>89.333333333333329</v>
      </c>
      <c r="P4" s="10">
        <f>H9/SUM(H5:H10)*100</f>
        <v>25.742574257425744</v>
      </c>
      <c r="Q4" s="10">
        <f>I10/SUM(I5:I10)*100</f>
        <v>67.333333333333329</v>
      </c>
    </row>
    <row r="5" spans="2:17" ht="13.5" customHeight="1" x14ac:dyDescent="0.2">
      <c r="B5" s="36" t="s">
        <v>4</v>
      </c>
      <c r="C5" s="2">
        <v>0</v>
      </c>
      <c r="D5" s="4">
        <v>274</v>
      </c>
      <c r="E5" s="5">
        <v>69</v>
      </c>
      <c r="F5" s="7">
        <v>185</v>
      </c>
      <c r="G5" s="8">
        <v>21</v>
      </c>
      <c r="H5" s="9">
        <v>51</v>
      </c>
      <c r="I5" s="21">
        <v>51</v>
      </c>
    </row>
    <row r="6" spans="2:17" ht="13.5" customHeight="1" x14ac:dyDescent="0.2">
      <c r="B6" s="46"/>
      <c r="C6" s="2">
        <v>1</v>
      </c>
      <c r="D6" s="22">
        <v>1</v>
      </c>
      <c r="E6" s="4">
        <v>43</v>
      </c>
      <c r="F6" s="7">
        <v>8</v>
      </c>
      <c r="G6" s="8">
        <v>0</v>
      </c>
      <c r="H6" s="9">
        <v>10</v>
      </c>
      <c r="I6" s="21">
        <v>19</v>
      </c>
    </row>
    <row r="7" spans="2:17" ht="13.5" customHeight="1" x14ac:dyDescent="0.2">
      <c r="B7" s="46"/>
      <c r="C7" s="2">
        <v>2</v>
      </c>
      <c r="D7" s="22">
        <v>32</v>
      </c>
      <c r="E7" s="5">
        <v>6</v>
      </c>
      <c r="F7" s="4">
        <v>44</v>
      </c>
      <c r="G7" s="8">
        <v>0</v>
      </c>
      <c r="H7" s="9">
        <v>8</v>
      </c>
      <c r="I7" s="21">
        <v>6</v>
      </c>
    </row>
    <row r="8" spans="2:17" ht="13.5" customHeight="1" x14ac:dyDescent="0.2">
      <c r="B8" s="46"/>
      <c r="C8" s="2">
        <v>3</v>
      </c>
      <c r="D8" s="22">
        <v>1</v>
      </c>
      <c r="E8" s="5">
        <v>82</v>
      </c>
      <c r="F8" s="7">
        <v>14</v>
      </c>
      <c r="G8" s="4">
        <v>268</v>
      </c>
      <c r="H8" s="9">
        <v>47</v>
      </c>
      <c r="I8" s="21">
        <v>14</v>
      </c>
    </row>
    <row r="9" spans="2:17" ht="13.5" customHeight="1" x14ac:dyDescent="0.2">
      <c r="B9" s="46"/>
      <c r="C9" s="3">
        <v>4</v>
      </c>
      <c r="D9" s="22">
        <v>0</v>
      </c>
      <c r="E9" s="5">
        <v>25</v>
      </c>
      <c r="F9" s="7">
        <v>13</v>
      </c>
      <c r="G9" s="8">
        <v>1</v>
      </c>
      <c r="H9" s="4">
        <v>78</v>
      </c>
      <c r="I9" s="21">
        <v>8</v>
      </c>
    </row>
    <row r="10" spans="2:17" ht="13.5" customHeight="1" x14ac:dyDescent="0.2">
      <c r="B10" s="47"/>
      <c r="C10" s="3">
        <v>5</v>
      </c>
      <c r="D10" s="22">
        <v>67</v>
      </c>
      <c r="E10" s="5">
        <v>75</v>
      </c>
      <c r="F10" s="7">
        <v>35</v>
      </c>
      <c r="G10" s="8">
        <v>10</v>
      </c>
      <c r="H10" s="9">
        <v>109</v>
      </c>
      <c r="I10" s="4">
        <v>202</v>
      </c>
    </row>
    <row r="11" spans="2:17" ht="13.5" customHeight="1" x14ac:dyDescent="0.2"/>
    <row r="12" spans="2:17" ht="13.5" customHeight="1" x14ac:dyDescent="0.2">
      <c r="D12" s="11"/>
      <c r="E12" s="12" t="s">
        <v>5</v>
      </c>
      <c r="G12" s="13"/>
      <c r="H12" s="12" t="s">
        <v>6</v>
      </c>
    </row>
    <row r="13" spans="2:17" ht="13.5" customHeight="1" x14ac:dyDescent="0.2"/>
    <row r="14" spans="2:17" ht="13.5" customHeight="1" x14ac:dyDescent="0.2">
      <c r="D14" s="14"/>
      <c r="E14" s="12" t="s">
        <v>7</v>
      </c>
      <c r="G14" s="15"/>
      <c r="H14" s="12" t="s">
        <v>8</v>
      </c>
    </row>
    <row r="15" spans="2:17" ht="13.5" customHeight="1" x14ac:dyDescent="0.2"/>
    <row r="16" spans="2:17" ht="13.5" customHeight="1" x14ac:dyDescent="0.2">
      <c r="D16" s="16"/>
      <c r="E16" s="12" t="s">
        <v>9</v>
      </c>
      <c r="G16" s="17"/>
      <c r="H16" s="12" t="s">
        <v>10</v>
      </c>
    </row>
    <row r="17" spans="4:8" ht="13.5" customHeight="1" x14ac:dyDescent="0.2"/>
    <row r="18" spans="4:8" ht="13.5" customHeight="1" x14ac:dyDescent="0.2">
      <c r="G18" s="18"/>
      <c r="H18" s="12" t="s">
        <v>11</v>
      </c>
    </row>
    <row r="19" spans="4:8" ht="13.5" customHeight="1" x14ac:dyDescent="0.2"/>
    <row r="20" spans="4:8" ht="13.5" customHeight="1" x14ac:dyDescent="0.2">
      <c r="D20" s="53" t="s">
        <v>1</v>
      </c>
      <c r="E20" s="63"/>
      <c r="F20" s="62" t="b">
        <v>1</v>
      </c>
      <c r="G20" s="63"/>
    </row>
    <row r="21" spans="4:8" ht="13.5" customHeight="1" x14ac:dyDescent="0.2">
      <c r="D21" s="63"/>
      <c r="E21" s="63"/>
      <c r="F21" s="57" t="s">
        <v>2</v>
      </c>
      <c r="G21" s="58" t="s">
        <v>3</v>
      </c>
    </row>
    <row r="22" spans="4:8" ht="13.5" customHeight="1" x14ac:dyDescent="0.2">
      <c r="D22" s="69" t="s">
        <v>4</v>
      </c>
      <c r="E22" s="57" t="s">
        <v>2</v>
      </c>
      <c r="F22" s="71">
        <f>SUM(H9:I10)</f>
        <v>397</v>
      </c>
      <c r="G22" s="71">
        <f>SUM(D9:G10)</f>
        <v>226</v>
      </c>
    </row>
    <row r="23" spans="4:8" ht="13.5" customHeight="1" x14ac:dyDescent="0.2">
      <c r="D23" s="68"/>
      <c r="E23" s="58" t="s">
        <v>3</v>
      </c>
      <c r="F23" s="71">
        <f>SUM(H5:I8)</f>
        <v>206</v>
      </c>
      <c r="G23" s="71">
        <f>SUM(D5:G8)</f>
        <v>1048</v>
      </c>
    </row>
    <row r="24" spans="4:8" ht="13.5" customHeight="1" x14ac:dyDescent="0.2"/>
    <row r="25" spans="4:8" ht="13.5" customHeight="1" x14ac:dyDescent="0.2"/>
    <row r="26" spans="4:8" ht="13.5" customHeight="1" x14ac:dyDescent="0.2">
      <c r="D26" s="10" t="s">
        <v>12</v>
      </c>
      <c r="E26" s="10">
        <f>SUM(D5,E6,F7,G8,H9,I10) / SUM(D5:I10)</f>
        <v>0.48428343100692595</v>
      </c>
      <c r="F26" s="10" t="s">
        <v>26</v>
      </c>
    </row>
    <row r="27" spans="4:8" ht="13.5" customHeight="1" x14ac:dyDescent="0.2">
      <c r="D27" s="10" t="s">
        <v>13</v>
      </c>
      <c r="E27" s="10">
        <f>SUM($H$5:$I$8) / SUM($D$5:$I$8)</f>
        <v>0.16427432216905902</v>
      </c>
      <c r="F27" s="10" t="s">
        <v>27</v>
      </c>
    </row>
    <row r="28" spans="4:8" ht="13.5" customHeight="1" x14ac:dyDescent="0.2">
      <c r="D28" s="10" t="s">
        <v>14</v>
      </c>
      <c r="E28" s="10">
        <f>SUM($D$5:$G$8)/SUM($D$5:$G$10)</f>
        <v>0.82260596546310827</v>
      </c>
      <c r="F28" s="10" t="s">
        <v>28</v>
      </c>
    </row>
    <row r="29" spans="4:8" ht="13.5" customHeight="1" x14ac:dyDescent="0.2"/>
    <row r="30" spans="4:8" ht="13.5" customHeight="1" x14ac:dyDescent="0.2"/>
    <row r="31" spans="4:8" ht="13.5" customHeight="1" x14ac:dyDescent="0.2"/>
    <row r="32" spans="4:8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1000"/>
  <sheetViews>
    <sheetView workbookViewId="0">
      <selection activeCell="M33" sqref="M33"/>
    </sheetView>
  </sheetViews>
  <sheetFormatPr defaultColWidth="12.625" defaultRowHeight="15" customHeight="1" x14ac:dyDescent="0.2"/>
  <cols>
    <col min="1" max="1" width="5.875" customWidth="1"/>
    <col min="2" max="17" width="9.375" customWidth="1"/>
    <col min="18" max="26" width="5.875" customWidth="1"/>
  </cols>
  <sheetData>
    <row r="1" spans="2:17" ht="13.5" customHeight="1" x14ac:dyDescent="0.2"/>
    <row r="2" spans="2:17" ht="13.5" customHeight="1" x14ac:dyDescent="0.2">
      <c r="B2" s="27" t="s">
        <v>0</v>
      </c>
      <c r="C2" s="28"/>
      <c r="D2" s="28"/>
      <c r="E2" s="28"/>
      <c r="F2" s="28"/>
      <c r="G2" s="28"/>
      <c r="H2" s="28"/>
      <c r="I2" s="28"/>
    </row>
    <row r="3" spans="2:17" ht="13.5" customHeight="1" x14ac:dyDescent="0.2">
      <c r="B3" s="29" t="s">
        <v>1</v>
      </c>
      <c r="C3" s="30"/>
      <c r="D3" s="33" t="b">
        <v>1</v>
      </c>
      <c r="E3" s="34"/>
      <c r="F3" s="34"/>
      <c r="G3" s="34"/>
      <c r="H3" s="34"/>
      <c r="I3" s="35"/>
      <c r="L3" s="1">
        <v>0</v>
      </c>
      <c r="M3" s="1">
        <v>1</v>
      </c>
      <c r="N3" s="1">
        <v>2</v>
      </c>
      <c r="O3" s="1">
        <v>3</v>
      </c>
      <c r="P3" s="1">
        <v>4</v>
      </c>
      <c r="Q3" s="1">
        <v>5</v>
      </c>
    </row>
    <row r="4" spans="2:17" ht="13.5" customHeight="1" x14ac:dyDescent="0.2">
      <c r="B4" s="31"/>
      <c r="C4" s="32"/>
      <c r="D4" s="2">
        <v>0</v>
      </c>
      <c r="E4" s="2">
        <v>1</v>
      </c>
      <c r="F4" s="2">
        <v>2</v>
      </c>
      <c r="G4" s="2">
        <v>3</v>
      </c>
      <c r="H4" s="3">
        <v>4</v>
      </c>
      <c r="I4" s="3">
        <v>5</v>
      </c>
      <c r="L4" s="1">
        <f>D5/SUM(D5:D10)*100</f>
        <v>80.800000000000011</v>
      </c>
      <c r="M4" s="1">
        <f>E6/SUM(E5:E10)*100</f>
        <v>49</v>
      </c>
      <c r="N4" s="1">
        <f>F7/SUM(F5:F10)*100</f>
        <v>58.193979933110363</v>
      </c>
      <c r="O4" s="1">
        <f>G8/SUM(G5:G10)*100</f>
        <v>93</v>
      </c>
      <c r="P4" s="1">
        <f>H9/SUM(H5:H10)*100</f>
        <v>72.937293729372925</v>
      </c>
      <c r="Q4" s="1">
        <f>I10/SUM(I5:I10)*100</f>
        <v>51</v>
      </c>
    </row>
    <row r="5" spans="2:17" ht="13.5" customHeight="1" x14ac:dyDescent="0.2">
      <c r="B5" s="36" t="s">
        <v>4</v>
      </c>
      <c r="C5" s="2">
        <v>0</v>
      </c>
      <c r="D5" s="4">
        <v>303</v>
      </c>
      <c r="E5" s="5">
        <v>7</v>
      </c>
      <c r="F5" s="7">
        <v>57</v>
      </c>
      <c r="G5" s="8">
        <v>14</v>
      </c>
      <c r="H5" s="9">
        <v>6</v>
      </c>
      <c r="I5" s="21">
        <v>38</v>
      </c>
    </row>
    <row r="6" spans="2:17" ht="13.5" customHeight="1" x14ac:dyDescent="0.2">
      <c r="B6" s="37"/>
      <c r="C6" s="2">
        <v>1</v>
      </c>
      <c r="D6" s="22">
        <v>5</v>
      </c>
      <c r="E6" s="4">
        <v>147</v>
      </c>
      <c r="F6" s="7">
        <v>19</v>
      </c>
      <c r="G6" s="8">
        <v>1</v>
      </c>
      <c r="H6" s="9">
        <v>32</v>
      </c>
      <c r="I6" s="21">
        <v>33</v>
      </c>
    </row>
    <row r="7" spans="2:17" ht="13.5" customHeight="1" x14ac:dyDescent="0.2">
      <c r="B7" s="37"/>
      <c r="C7" s="2">
        <v>2</v>
      </c>
      <c r="D7" s="22">
        <v>35</v>
      </c>
      <c r="E7" s="5">
        <v>5</v>
      </c>
      <c r="F7" s="4">
        <v>174</v>
      </c>
      <c r="G7" s="8">
        <v>1</v>
      </c>
      <c r="H7" s="9">
        <v>10</v>
      </c>
      <c r="I7" s="21">
        <v>13</v>
      </c>
    </row>
    <row r="8" spans="2:17" ht="13.5" customHeight="1" x14ac:dyDescent="0.2">
      <c r="B8" s="37"/>
      <c r="C8" s="2">
        <v>3</v>
      </c>
      <c r="D8" s="22">
        <v>5</v>
      </c>
      <c r="E8" s="5">
        <v>51</v>
      </c>
      <c r="F8" s="7">
        <v>6</v>
      </c>
      <c r="G8" s="4">
        <v>279</v>
      </c>
      <c r="H8" s="9">
        <v>22</v>
      </c>
      <c r="I8" s="21">
        <v>24</v>
      </c>
    </row>
    <row r="9" spans="2:17" ht="13.5" customHeight="1" x14ac:dyDescent="0.2">
      <c r="B9" s="37"/>
      <c r="C9" s="3">
        <v>4</v>
      </c>
      <c r="D9" s="22">
        <v>4</v>
      </c>
      <c r="E9" s="5">
        <v>77</v>
      </c>
      <c r="F9" s="7">
        <v>41</v>
      </c>
      <c r="G9" s="8">
        <v>2</v>
      </c>
      <c r="H9" s="4">
        <v>221</v>
      </c>
      <c r="I9" s="21">
        <v>39</v>
      </c>
    </row>
    <row r="10" spans="2:17" ht="13.5" customHeight="1" x14ac:dyDescent="0.2">
      <c r="B10" s="26"/>
      <c r="C10" s="3">
        <v>5</v>
      </c>
      <c r="D10" s="22">
        <v>23</v>
      </c>
      <c r="E10" s="5">
        <v>13</v>
      </c>
      <c r="F10" s="7">
        <v>2</v>
      </c>
      <c r="G10" s="8">
        <v>3</v>
      </c>
      <c r="H10" s="9">
        <v>12</v>
      </c>
      <c r="I10" s="4">
        <v>153</v>
      </c>
    </row>
    <row r="11" spans="2:17" ht="13.5" customHeight="1" x14ac:dyDescent="0.2">
      <c r="B11" s="10"/>
      <c r="C11" s="10"/>
      <c r="D11" s="10"/>
      <c r="E11" s="10"/>
      <c r="F11" s="10"/>
      <c r="G11" s="10"/>
      <c r="H11" s="10"/>
      <c r="I11" s="10"/>
    </row>
    <row r="12" spans="2:17" ht="13.5" customHeight="1" x14ac:dyDescent="0.2">
      <c r="B12" s="10"/>
      <c r="C12" s="10"/>
      <c r="D12" s="11"/>
      <c r="E12" s="12" t="s">
        <v>5</v>
      </c>
      <c r="F12" s="10"/>
      <c r="G12" s="13"/>
      <c r="H12" s="12" t="s">
        <v>6</v>
      </c>
      <c r="I12" s="10"/>
    </row>
    <row r="13" spans="2:17" ht="13.5" customHeight="1" x14ac:dyDescent="0.2">
      <c r="B13" s="10"/>
      <c r="C13" s="10"/>
      <c r="D13" s="10"/>
      <c r="E13" s="10"/>
      <c r="F13" s="10"/>
      <c r="G13" s="10"/>
      <c r="H13" s="10"/>
      <c r="I13" s="10"/>
    </row>
    <row r="14" spans="2:17" ht="13.5" customHeight="1" x14ac:dyDescent="0.2">
      <c r="B14" s="10"/>
      <c r="C14" s="10"/>
      <c r="D14" s="14"/>
      <c r="E14" s="12" t="s">
        <v>7</v>
      </c>
      <c r="F14" s="10"/>
      <c r="G14" s="15"/>
      <c r="H14" s="12" t="s">
        <v>8</v>
      </c>
      <c r="I14" s="10"/>
    </row>
    <row r="15" spans="2:17" ht="13.5" customHeight="1" x14ac:dyDescent="0.2">
      <c r="B15" s="10"/>
      <c r="C15" s="10"/>
      <c r="D15" s="10"/>
      <c r="E15" s="10"/>
      <c r="F15" s="10"/>
      <c r="G15" s="10"/>
      <c r="H15" s="10"/>
      <c r="I15" s="10"/>
    </row>
    <row r="16" spans="2:17" ht="13.5" customHeight="1" x14ac:dyDescent="0.2">
      <c r="B16" s="10"/>
      <c r="C16" s="10"/>
      <c r="D16" s="16"/>
      <c r="E16" s="12" t="s">
        <v>9</v>
      </c>
      <c r="F16" s="10"/>
      <c r="G16" s="17"/>
      <c r="H16" s="12" t="s">
        <v>10</v>
      </c>
      <c r="I16" s="10"/>
    </row>
    <row r="17" spans="2:9" ht="13.5" customHeight="1" x14ac:dyDescent="0.2">
      <c r="B17" s="10"/>
      <c r="C17" s="10"/>
      <c r="D17" s="10"/>
      <c r="E17" s="10"/>
      <c r="F17" s="10"/>
      <c r="G17" s="10"/>
      <c r="H17" s="10"/>
      <c r="I17" s="10"/>
    </row>
    <row r="18" spans="2:9" ht="13.5" customHeight="1" x14ac:dyDescent="0.2">
      <c r="B18" s="10"/>
      <c r="C18" s="10"/>
      <c r="D18" s="10"/>
      <c r="E18" s="10"/>
      <c r="F18" s="10"/>
      <c r="G18" s="18"/>
      <c r="H18" s="12" t="s">
        <v>11</v>
      </c>
      <c r="I18" s="10"/>
    </row>
    <row r="19" spans="2:9" ht="13.5" customHeight="1" x14ac:dyDescent="0.2">
      <c r="B19" s="1"/>
      <c r="C19" s="1"/>
      <c r="D19" s="1"/>
      <c r="E19" s="1"/>
      <c r="F19" s="1"/>
      <c r="G19" s="1"/>
      <c r="H19" s="1"/>
      <c r="I19" s="1"/>
    </row>
    <row r="20" spans="2:9" ht="13.5" customHeight="1" x14ac:dyDescent="0.2">
      <c r="B20" s="1"/>
      <c r="C20" s="1"/>
      <c r="D20" s="53" t="s">
        <v>1</v>
      </c>
      <c r="E20" s="56"/>
      <c r="F20" s="55" t="b">
        <v>1</v>
      </c>
      <c r="G20" s="56"/>
      <c r="H20" s="1"/>
      <c r="I20" s="1"/>
    </row>
    <row r="21" spans="2:9" ht="13.5" customHeight="1" x14ac:dyDescent="0.2">
      <c r="B21" s="1"/>
      <c r="C21" s="1"/>
      <c r="D21" s="56"/>
      <c r="E21" s="56"/>
      <c r="F21" s="57" t="s">
        <v>2</v>
      </c>
      <c r="G21" s="58" t="s">
        <v>3</v>
      </c>
      <c r="H21" s="1"/>
      <c r="I21" s="1"/>
    </row>
    <row r="22" spans="2:9" ht="13.5" customHeight="1" x14ac:dyDescent="0.2">
      <c r="B22" s="1"/>
      <c r="C22" s="1"/>
      <c r="D22" s="55" t="s">
        <v>4</v>
      </c>
      <c r="E22" s="59" t="s">
        <v>2</v>
      </c>
      <c r="F22" s="60">
        <f>SUM(H9:I10)</f>
        <v>425</v>
      </c>
      <c r="G22" s="60">
        <f>SUM(D9:G10)</f>
        <v>165</v>
      </c>
      <c r="H22" s="1"/>
      <c r="I22" s="1"/>
    </row>
    <row r="23" spans="2:9" ht="13.5" customHeight="1" x14ac:dyDescent="0.2">
      <c r="B23" s="1"/>
      <c r="C23" s="1"/>
      <c r="D23" s="56"/>
      <c r="E23" s="61" t="s">
        <v>3</v>
      </c>
      <c r="F23" s="60">
        <f>SUM(H5:I8)</f>
        <v>178</v>
      </c>
      <c r="G23" s="60">
        <f>SUM(D5:G8)</f>
        <v>1109</v>
      </c>
      <c r="H23" s="1"/>
      <c r="I23" s="1"/>
    </row>
    <row r="24" spans="2:9" ht="13.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3.5" customHeight="1" x14ac:dyDescent="0.2">
      <c r="B25" s="1"/>
      <c r="C25" s="1"/>
      <c r="D25" s="1"/>
      <c r="E25" s="1"/>
      <c r="F25" s="1"/>
      <c r="G25" s="1"/>
      <c r="H25" s="1"/>
      <c r="I25" s="1"/>
    </row>
    <row r="26" spans="2:9" ht="13.5" customHeight="1" x14ac:dyDescent="0.2">
      <c r="B26" s="1"/>
      <c r="C26" s="1"/>
      <c r="D26" s="20" t="s">
        <v>12</v>
      </c>
      <c r="E26" s="1">
        <f>SUM(D5,E6,F7,G8,H9,I10) / SUM(D5:I10)</f>
        <v>0.6803409696323921</v>
      </c>
      <c r="F26" s="1" t="s">
        <v>18</v>
      </c>
      <c r="G26" s="1"/>
      <c r="H26" s="1"/>
      <c r="I26" s="1"/>
    </row>
    <row r="27" spans="2:9" ht="13.5" customHeight="1" x14ac:dyDescent="0.2">
      <c r="B27" s="1"/>
      <c r="C27" s="1"/>
      <c r="D27" s="20" t="s">
        <v>13</v>
      </c>
      <c r="E27" s="1">
        <f>SUM($H$5:$I$8) / SUM($D$5:$I$8)</f>
        <v>0.1383061383061383</v>
      </c>
      <c r="F27" s="1" t="s">
        <v>20</v>
      </c>
      <c r="G27" s="1"/>
      <c r="H27" s="1"/>
      <c r="I27" s="1"/>
    </row>
    <row r="28" spans="2:9" ht="13.5" customHeight="1" x14ac:dyDescent="0.2">
      <c r="B28" s="1"/>
      <c r="C28" s="1"/>
      <c r="D28" s="1" t="s">
        <v>14</v>
      </c>
      <c r="E28" s="1">
        <f>SUM($D$5:$G$8)/SUM($D$5:$G$10)</f>
        <v>0.8704866562009419</v>
      </c>
      <c r="F28" s="1" t="s">
        <v>22</v>
      </c>
      <c r="G28" s="1"/>
      <c r="H28" s="1"/>
      <c r="I28" s="1"/>
    </row>
    <row r="29" spans="2:9" ht="13.5" customHeight="1" x14ac:dyDescent="0.2"/>
    <row r="30" spans="2:9" ht="13.5" customHeight="1" x14ac:dyDescent="0.2"/>
    <row r="31" spans="2:9" ht="13.5" customHeight="1" x14ac:dyDescent="0.2"/>
    <row r="32" spans="2:9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7">
    <mergeCell ref="D22:D23"/>
    <mergeCell ref="B2:I2"/>
    <mergeCell ref="B3:C4"/>
    <mergeCell ref="D3:I3"/>
    <mergeCell ref="B5:B10"/>
    <mergeCell ref="F20:G20"/>
    <mergeCell ref="D20:E21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모델2, 0.01(최종모델)</vt:lpstr>
      <vt:lpstr>모델1, 0.005</vt:lpstr>
      <vt:lpstr>모델1, 0.007</vt:lpstr>
      <vt:lpstr>모델1, 0.0001</vt:lpstr>
      <vt:lpstr>모델1, 0.0005</vt:lpstr>
      <vt:lpstr>모델1, 0.01</vt:lpstr>
      <vt:lpstr>모델2, 0.005</vt:lpstr>
      <vt:lpstr>모델2, 0.007</vt:lpstr>
      <vt:lpstr>모델2, 0.0001</vt:lpstr>
      <vt:lpstr>모델2, 0.0005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YUNHA</dc:creator>
  <cp:lastModifiedBy>PARK YUNHA</cp:lastModifiedBy>
  <dcterms:created xsi:type="dcterms:W3CDTF">2020-05-25T03:01:30Z</dcterms:created>
  <dcterms:modified xsi:type="dcterms:W3CDTF">2020-05-27T05:19:40Z</dcterms:modified>
</cp:coreProperties>
</file>