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444A0AB-C7C7-4195-8668-54E874866841}" xr6:coauthVersionLast="37" xr6:coauthVersionMax="37" xr10:uidLastSave="{00000000-0000-0000-0000-000000000000}"/>
  <bookViews>
    <workbookView xWindow="0" yWindow="0" windowWidth="20490" windowHeight="7695" xr2:uid="{060D58B8-BA23-4FBE-8D45-764931A6C3FF}"/>
  </bookViews>
  <sheets>
    <sheet name="Promethe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2" i="1" l="1"/>
  <c r="E348" i="1"/>
  <c r="E349" i="1"/>
  <c r="E350" i="1"/>
  <c r="E351" i="1"/>
  <c r="E352" i="1"/>
  <c r="E353" i="1"/>
  <c r="E354" i="1"/>
  <c r="E355" i="1"/>
  <c r="E356" i="1"/>
  <c r="E357" i="1"/>
  <c r="E347" i="1"/>
  <c r="I316" i="1"/>
  <c r="E316" i="1"/>
  <c r="F316" i="1"/>
  <c r="G316" i="1"/>
  <c r="H316" i="1"/>
  <c r="J316" i="1"/>
  <c r="K316" i="1"/>
  <c r="L316" i="1"/>
  <c r="M316" i="1"/>
  <c r="N316" i="1"/>
  <c r="O316" i="1"/>
  <c r="P315" i="1" l="1"/>
  <c r="P314" i="1"/>
  <c r="P313" i="1"/>
  <c r="P312" i="1"/>
  <c r="P311" i="1"/>
  <c r="P310" i="1"/>
  <c r="P309" i="1"/>
  <c r="P308" i="1"/>
  <c r="P307" i="1"/>
  <c r="P306" i="1"/>
  <c r="P305" i="1"/>
  <c r="G286" i="1"/>
  <c r="G287" i="1"/>
  <c r="G288" i="1"/>
  <c r="G289" i="1"/>
  <c r="G290" i="1"/>
  <c r="G291" i="1"/>
  <c r="G292" i="1"/>
  <c r="G293" i="1"/>
  <c r="G294" i="1"/>
  <c r="G295" i="1"/>
  <c r="G285" i="1"/>
  <c r="F295" i="1"/>
  <c r="F294" i="1"/>
  <c r="F293" i="1"/>
  <c r="F292" i="1"/>
  <c r="F291" i="1"/>
  <c r="K261" i="1"/>
  <c r="F290" i="1"/>
  <c r="F289" i="1"/>
  <c r="F288" i="1"/>
  <c r="F287" i="1"/>
  <c r="F286" i="1"/>
  <c r="F285" i="1"/>
  <c r="E286" i="1"/>
  <c r="E287" i="1"/>
  <c r="E288" i="1"/>
  <c r="E289" i="1"/>
  <c r="E290" i="1"/>
  <c r="E291" i="1"/>
  <c r="E292" i="1"/>
  <c r="E293" i="1"/>
  <c r="E294" i="1"/>
  <c r="E295" i="1"/>
  <c r="E285" i="1"/>
  <c r="P267" i="1"/>
  <c r="P268" i="1"/>
  <c r="P269" i="1"/>
  <c r="P270" i="1"/>
  <c r="P271" i="1"/>
  <c r="P272" i="1"/>
  <c r="P273" i="1"/>
  <c r="P274" i="1"/>
  <c r="P275" i="1"/>
  <c r="P266" i="1"/>
  <c r="H277" i="1"/>
  <c r="I277" i="1"/>
  <c r="J277" i="1"/>
  <c r="K277" i="1"/>
  <c r="L277" i="1"/>
  <c r="M277" i="1"/>
  <c r="N277" i="1"/>
  <c r="O277" i="1"/>
  <c r="F277" i="1"/>
  <c r="G277" i="1"/>
  <c r="E277" i="1"/>
  <c r="F261" i="1"/>
  <c r="G261" i="1"/>
  <c r="H261" i="1"/>
  <c r="I261" i="1"/>
  <c r="J261" i="1"/>
  <c r="L261" i="1"/>
  <c r="M261" i="1"/>
  <c r="N261" i="1"/>
  <c r="O261" i="1"/>
  <c r="E261" i="1"/>
  <c r="P251" i="1"/>
  <c r="P252" i="1"/>
  <c r="P253" i="1"/>
  <c r="P254" i="1"/>
  <c r="P255" i="1"/>
  <c r="P256" i="1"/>
  <c r="P257" i="1"/>
  <c r="P258" i="1"/>
  <c r="P259" i="1"/>
  <c r="P260" i="1"/>
  <c r="P250" i="1"/>
  <c r="P174" i="1"/>
  <c r="P178" i="1"/>
  <c r="P179" i="1"/>
  <c r="P180" i="1"/>
  <c r="P185" i="1"/>
  <c r="P189" i="1"/>
  <c r="P190" i="1"/>
  <c r="P191" i="1"/>
  <c r="P196" i="1"/>
  <c r="P200" i="1"/>
  <c r="P205" i="1"/>
  <c r="P209" i="1"/>
  <c r="P211" i="1"/>
  <c r="P212" i="1"/>
  <c r="P213" i="1"/>
  <c r="P217" i="1"/>
  <c r="P221" i="1"/>
  <c r="P224" i="1"/>
  <c r="O225" i="1"/>
  <c r="O223" i="1"/>
  <c r="P223" i="1" s="1"/>
  <c r="O222" i="1"/>
  <c r="P222" i="1" s="1"/>
  <c r="O221" i="1"/>
  <c r="O220" i="1"/>
  <c r="O219" i="1"/>
  <c r="O218" i="1"/>
  <c r="O217" i="1"/>
  <c r="O216" i="1"/>
  <c r="N225" i="1"/>
  <c r="P225" i="1" s="1"/>
  <c r="N223" i="1"/>
  <c r="N220" i="1"/>
  <c r="N218" i="1"/>
  <c r="N217" i="1"/>
  <c r="N221" i="1"/>
  <c r="N219" i="1"/>
  <c r="P219" i="1" s="1"/>
  <c r="M221" i="1"/>
  <c r="M220" i="1"/>
  <c r="M219" i="1"/>
  <c r="M218" i="1"/>
  <c r="M217" i="1"/>
  <c r="L221" i="1"/>
  <c r="L220" i="1"/>
  <c r="P220" i="1" s="1"/>
  <c r="L218" i="1"/>
  <c r="P218" i="1" s="1"/>
  <c r="L216" i="1"/>
  <c r="P216" i="1" s="1"/>
  <c r="O210" i="1"/>
  <c r="M210" i="1"/>
  <c r="M209" i="1"/>
  <c r="M208" i="1"/>
  <c r="P208" i="1" s="1"/>
  <c r="M207" i="1"/>
  <c r="P207" i="1" s="1"/>
  <c r="M206" i="1"/>
  <c r="L214" i="1"/>
  <c r="P214" i="1" s="1"/>
  <c r="L210" i="1"/>
  <c r="P210" i="1" s="1"/>
  <c r="L209" i="1"/>
  <c r="L207" i="1"/>
  <c r="L206" i="1"/>
  <c r="P206" i="1" s="1"/>
  <c r="L205" i="1"/>
  <c r="O202" i="1"/>
  <c r="P202" i="1" s="1"/>
  <c r="O201" i="1"/>
  <c r="O200" i="1"/>
  <c r="O199" i="1"/>
  <c r="O198" i="1"/>
  <c r="O197" i="1"/>
  <c r="O196" i="1"/>
  <c r="O195" i="1"/>
  <c r="O194" i="1"/>
  <c r="P194" i="1" s="1"/>
  <c r="N202" i="1"/>
  <c r="N201" i="1"/>
  <c r="P201" i="1" s="1"/>
  <c r="N198" i="1"/>
  <c r="N196" i="1"/>
  <c r="N199" i="1"/>
  <c r="N197" i="1"/>
  <c r="N195" i="1"/>
  <c r="M199" i="1"/>
  <c r="M197" i="1"/>
  <c r="M198" i="1"/>
  <c r="P198" i="1" s="1"/>
  <c r="M196" i="1"/>
  <c r="M195" i="1"/>
  <c r="L203" i="1"/>
  <c r="P203" i="1" s="1"/>
  <c r="L199" i="1"/>
  <c r="P199" i="1" s="1"/>
  <c r="L198" i="1"/>
  <c r="L197" i="1"/>
  <c r="P197" i="1" s="1"/>
  <c r="L196" i="1"/>
  <c r="L195" i="1"/>
  <c r="P195" i="1" s="1"/>
  <c r="L194" i="1"/>
  <c r="N191" i="1"/>
  <c r="N188" i="1"/>
  <c r="N186" i="1"/>
  <c r="N184" i="1"/>
  <c r="O188" i="1"/>
  <c r="M188" i="1"/>
  <c r="M187" i="1"/>
  <c r="M186" i="1"/>
  <c r="M185" i="1"/>
  <c r="M184" i="1"/>
  <c r="L192" i="1"/>
  <c r="P192" i="1" s="1"/>
  <c r="L188" i="1"/>
  <c r="P188" i="1" s="1"/>
  <c r="L187" i="1"/>
  <c r="P187" i="1" s="1"/>
  <c r="L186" i="1"/>
  <c r="P186" i="1" s="1"/>
  <c r="L185" i="1"/>
  <c r="L184" i="1"/>
  <c r="P184" i="1" s="1"/>
  <c r="L183" i="1"/>
  <c r="P183" i="1" s="1"/>
  <c r="O177" i="1"/>
  <c r="N180" i="1"/>
  <c r="N178" i="1"/>
  <c r="N177" i="1"/>
  <c r="N176" i="1"/>
  <c r="N175" i="1"/>
  <c r="M177" i="1"/>
  <c r="M176" i="1"/>
  <c r="P176" i="1" s="1"/>
  <c r="M175" i="1"/>
  <c r="L175" i="1"/>
  <c r="P175" i="1" s="1"/>
  <c r="L176" i="1"/>
  <c r="N174" i="1"/>
  <c r="M174" i="1"/>
  <c r="L174" i="1"/>
  <c r="N173" i="1"/>
  <c r="M173" i="1"/>
  <c r="L181" i="1"/>
  <c r="P181" i="1" s="1"/>
  <c r="L177" i="1"/>
  <c r="P177" i="1" s="1"/>
  <c r="L173" i="1"/>
  <c r="P173" i="1" s="1"/>
  <c r="L172" i="1"/>
  <c r="P172" i="1" s="1"/>
  <c r="P150" i="1"/>
  <c r="P151" i="1"/>
  <c r="P152" i="1"/>
  <c r="P155" i="1"/>
  <c r="P156" i="1"/>
  <c r="P157" i="1"/>
  <c r="P159" i="1"/>
  <c r="O154" i="1"/>
  <c r="N158" i="1"/>
  <c r="P158" i="1" s="1"/>
  <c r="N154" i="1"/>
  <c r="P154" i="1" s="1"/>
  <c r="N153" i="1"/>
  <c r="P153" i="1" s="1"/>
  <c r="N151" i="1"/>
  <c r="P162" i="1"/>
  <c r="P163" i="1"/>
  <c r="P164" i="1"/>
  <c r="P165" i="1"/>
  <c r="P166" i="1"/>
  <c r="P167" i="1"/>
  <c r="P168" i="1"/>
  <c r="P169" i="1"/>
  <c r="P170" i="1"/>
  <c r="P161" i="1"/>
  <c r="P140" i="1"/>
  <c r="P144" i="1"/>
  <c r="P145" i="1"/>
  <c r="P146" i="1"/>
  <c r="P147" i="1"/>
  <c r="P148" i="1"/>
  <c r="O143" i="1"/>
  <c r="L143" i="1"/>
  <c r="L142" i="1"/>
  <c r="P142" i="1" s="1"/>
  <c r="L141" i="1"/>
  <c r="P141" i="1" s="1"/>
  <c r="L139" i="1"/>
  <c r="P139" i="1" s="1"/>
  <c r="P131" i="1"/>
  <c r="P132" i="1"/>
  <c r="P133" i="1"/>
  <c r="P134" i="1"/>
  <c r="P135" i="1"/>
  <c r="P137" i="1"/>
  <c r="P128" i="1"/>
  <c r="O132" i="1"/>
  <c r="N136" i="1"/>
  <c r="P136" i="1" s="1"/>
  <c r="N132" i="1"/>
  <c r="N130" i="1"/>
  <c r="P130" i="1" s="1"/>
  <c r="N129" i="1"/>
  <c r="P129" i="1" s="1"/>
  <c r="P118" i="1"/>
  <c r="P119" i="1"/>
  <c r="P122" i="1"/>
  <c r="P123" i="1"/>
  <c r="P124" i="1"/>
  <c r="P125" i="1"/>
  <c r="P126" i="1"/>
  <c r="O121" i="1"/>
  <c r="L121" i="1"/>
  <c r="P121" i="1" s="1"/>
  <c r="L120" i="1"/>
  <c r="P120" i="1" s="1"/>
  <c r="L118" i="1"/>
  <c r="L117" i="1"/>
  <c r="P117" i="1" s="1"/>
  <c r="P107" i="1"/>
  <c r="P111" i="1"/>
  <c r="P112" i="1"/>
  <c r="P113" i="1"/>
  <c r="P115" i="1"/>
  <c r="O110" i="1"/>
  <c r="N114" i="1"/>
  <c r="P114" i="1" s="1"/>
  <c r="N112" i="1"/>
  <c r="N110" i="1"/>
  <c r="N109" i="1"/>
  <c r="N108" i="1"/>
  <c r="N107" i="1"/>
  <c r="N106" i="1"/>
  <c r="P106" i="1" s="1"/>
  <c r="M110" i="1"/>
  <c r="P110" i="1" s="1"/>
  <c r="M109" i="1"/>
  <c r="P109" i="1" s="1"/>
  <c r="M108" i="1"/>
  <c r="P108" i="1" s="1"/>
  <c r="M107" i="1"/>
  <c r="M106" i="1"/>
  <c r="P143" i="1" l="1"/>
  <c r="G45" i="1" l="1"/>
  <c r="O43" i="1" s="1"/>
  <c r="H45" i="1"/>
  <c r="P42" i="1" s="1"/>
  <c r="I45" i="1"/>
  <c r="Q43" i="1" s="1"/>
  <c r="G44" i="1"/>
  <c r="H44" i="1"/>
  <c r="P43" i="1" s="1"/>
  <c r="I44" i="1"/>
  <c r="F45" i="1"/>
  <c r="N36" i="1" s="1"/>
  <c r="F44" i="1"/>
  <c r="H19" i="1"/>
  <c r="O10" i="1" s="1"/>
  <c r="G18" i="1"/>
  <c r="G19" i="1" s="1"/>
  <c r="F18" i="1"/>
  <c r="E18" i="1"/>
  <c r="F17" i="1"/>
  <c r="F19" i="1" s="1"/>
  <c r="E17" i="1"/>
  <c r="E16" i="1"/>
  <c r="O9" i="1"/>
  <c r="O7" i="1"/>
  <c r="Y62" i="1" l="1"/>
  <c r="Y58" i="1"/>
  <c r="Y56" i="1"/>
  <c r="Y65" i="1"/>
  <c r="Y61" i="1"/>
  <c r="Y77" i="1"/>
  <c r="Y68" i="1"/>
  <c r="Y70" i="1"/>
  <c r="Z77" i="1"/>
  <c r="X74" i="1"/>
  <c r="X70" i="1"/>
  <c r="X69" i="1"/>
  <c r="X75" i="1"/>
  <c r="K63" i="1"/>
  <c r="K59" i="1"/>
  <c r="K64" i="1"/>
  <c r="Q33" i="1"/>
  <c r="O33" i="1"/>
  <c r="P34" i="1"/>
  <c r="N34" i="1"/>
  <c r="N37" i="1"/>
  <c r="N39" i="1"/>
  <c r="N41" i="1"/>
  <c r="N43" i="1"/>
  <c r="P35" i="1"/>
  <c r="Q36" i="1"/>
  <c r="O36" i="1"/>
  <c r="P37" i="1"/>
  <c r="P38" i="1"/>
  <c r="Q38" i="1"/>
  <c r="P39" i="1"/>
  <c r="Q40" i="1"/>
  <c r="O40" i="1"/>
  <c r="P41" i="1"/>
  <c r="Q42" i="1"/>
  <c r="O42" i="1"/>
  <c r="E19" i="1"/>
  <c r="L7" i="1" s="1"/>
  <c r="N33" i="1"/>
  <c r="P33" i="1"/>
  <c r="Q34" i="1"/>
  <c r="O34" i="1"/>
  <c r="N35" i="1"/>
  <c r="N38" i="1"/>
  <c r="N40" i="1"/>
  <c r="N42" i="1"/>
  <c r="Q35" i="1"/>
  <c r="O35" i="1"/>
  <c r="P36" i="1"/>
  <c r="Q37" i="1"/>
  <c r="O37" i="1"/>
  <c r="O38" i="1"/>
  <c r="Q39" i="1"/>
  <c r="O39" i="1"/>
  <c r="P40" i="1"/>
  <c r="Q41" i="1"/>
  <c r="O41" i="1"/>
  <c r="O8" i="1"/>
  <c r="O11" i="1" s="1"/>
  <c r="N10" i="1"/>
  <c r="N9" i="1"/>
  <c r="N8" i="1"/>
  <c r="N7" i="1"/>
  <c r="N11" i="1" s="1"/>
  <c r="L10" i="1"/>
  <c r="L9" i="1"/>
  <c r="L8" i="1"/>
  <c r="M10" i="1"/>
  <c r="M8" i="1"/>
  <c r="M7" i="1"/>
  <c r="M11" i="1" s="1"/>
  <c r="M9" i="1"/>
  <c r="R88" i="1" l="1"/>
  <c r="R86" i="1"/>
  <c r="R84" i="1"/>
  <c r="R82" i="1"/>
  <c r="R80" i="1"/>
  <c r="R89" i="1"/>
  <c r="R85" i="1"/>
  <c r="R81" i="1"/>
  <c r="R83" i="1"/>
  <c r="R87" i="1"/>
  <c r="S76" i="1"/>
  <c r="S74" i="1"/>
  <c r="S72" i="1"/>
  <c r="S70" i="1"/>
  <c r="S68" i="1"/>
  <c r="S75" i="1"/>
  <c r="S71" i="1"/>
  <c r="S77" i="1"/>
  <c r="S73" i="1"/>
  <c r="S69" i="1"/>
  <c r="T65" i="1"/>
  <c r="T63" i="1"/>
  <c r="T61" i="1"/>
  <c r="T59" i="1"/>
  <c r="T57" i="1"/>
  <c r="T62" i="1"/>
  <c r="T58" i="1"/>
  <c r="T64" i="1"/>
  <c r="T60" i="1"/>
  <c r="T56" i="1"/>
  <c r="L77" i="1"/>
  <c r="L75" i="1"/>
  <c r="L73" i="1"/>
  <c r="L71" i="1"/>
  <c r="L69" i="1"/>
  <c r="L76" i="1"/>
  <c r="L72" i="1"/>
  <c r="L68" i="1"/>
  <c r="L74" i="1"/>
  <c r="L70" i="1"/>
  <c r="M64" i="1"/>
  <c r="M62" i="1"/>
  <c r="M60" i="1"/>
  <c r="M58" i="1"/>
  <c r="M56" i="1"/>
  <c r="M63" i="1"/>
  <c r="M59" i="1"/>
  <c r="M65" i="1"/>
  <c r="M61" i="1"/>
  <c r="M57" i="1"/>
  <c r="H88" i="1"/>
  <c r="H86" i="1"/>
  <c r="H84" i="1"/>
  <c r="H82" i="1"/>
  <c r="H80" i="1"/>
  <c r="H89" i="1"/>
  <c r="H85" i="1"/>
  <c r="H81" i="1"/>
  <c r="H87" i="1"/>
  <c r="H83" i="1"/>
  <c r="Q77" i="1"/>
  <c r="Q75" i="1"/>
  <c r="Q73" i="1"/>
  <c r="Q71" i="1"/>
  <c r="Q69" i="1"/>
  <c r="Q76" i="1"/>
  <c r="Q72" i="1"/>
  <c r="Q68" i="1"/>
  <c r="Q74" i="1"/>
  <c r="Q70" i="1"/>
  <c r="E88" i="1"/>
  <c r="E86" i="1"/>
  <c r="E89" i="1"/>
  <c r="E85" i="1"/>
  <c r="E83" i="1"/>
  <c r="E81" i="1"/>
  <c r="E87" i="1"/>
  <c r="E84" i="1"/>
  <c r="E82" i="1"/>
  <c r="E80" i="1"/>
  <c r="H76" i="1"/>
  <c r="H72" i="1"/>
  <c r="H70" i="1"/>
  <c r="H68" i="1"/>
  <c r="H77" i="1"/>
  <c r="H75" i="1"/>
  <c r="H74" i="1"/>
  <c r="H73" i="1"/>
  <c r="H71" i="1"/>
  <c r="H69" i="1"/>
  <c r="E64" i="1"/>
  <c r="E62" i="1"/>
  <c r="E60" i="1"/>
  <c r="E58" i="1"/>
  <c r="E65" i="1"/>
  <c r="E63" i="1"/>
  <c r="E61" i="1"/>
  <c r="E59" i="1"/>
  <c r="E57" i="1"/>
  <c r="E56" i="1"/>
  <c r="X65" i="1"/>
  <c r="X63" i="1"/>
  <c r="X61" i="1"/>
  <c r="X59" i="1"/>
  <c r="X56" i="1"/>
  <c r="X57" i="1"/>
  <c r="X64" i="1"/>
  <c r="X60" i="1"/>
  <c r="X62" i="1"/>
  <c r="X58" i="1"/>
  <c r="S89" i="1"/>
  <c r="S87" i="1"/>
  <c r="S85" i="1"/>
  <c r="S83" i="1"/>
  <c r="S81" i="1"/>
  <c r="S88" i="1"/>
  <c r="S84" i="1"/>
  <c r="S80" i="1"/>
  <c r="S86" i="1"/>
  <c r="S82" i="1"/>
  <c r="T77" i="1"/>
  <c r="T75" i="1"/>
  <c r="T73" i="1"/>
  <c r="T71" i="1"/>
  <c r="T69" i="1"/>
  <c r="T74" i="1"/>
  <c r="T70" i="1"/>
  <c r="T76" i="1"/>
  <c r="T72" i="1"/>
  <c r="T68" i="1"/>
  <c r="N89" i="1"/>
  <c r="N87" i="1"/>
  <c r="N85" i="1"/>
  <c r="N83" i="1"/>
  <c r="N81" i="1"/>
  <c r="N86" i="1"/>
  <c r="N82" i="1"/>
  <c r="N88" i="1"/>
  <c r="N84" i="1"/>
  <c r="N80" i="1"/>
  <c r="M76" i="1"/>
  <c r="M74" i="1"/>
  <c r="M72" i="1"/>
  <c r="M70" i="1"/>
  <c r="M68" i="1"/>
  <c r="M75" i="1"/>
  <c r="M71" i="1"/>
  <c r="M77" i="1"/>
  <c r="M73" i="1"/>
  <c r="M69" i="1"/>
  <c r="N65" i="1"/>
  <c r="N63" i="1"/>
  <c r="N61" i="1"/>
  <c r="N59" i="1"/>
  <c r="N57" i="1"/>
  <c r="N62" i="1"/>
  <c r="N58" i="1"/>
  <c r="N64" i="1"/>
  <c r="N60" i="1"/>
  <c r="N56" i="1"/>
  <c r="W76" i="1"/>
  <c r="W74" i="1"/>
  <c r="W72" i="1"/>
  <c r="W70" i="1"/>
  <c r="W68" i="1"/>
  <c r="W75" i="1"/>
  <c r="W71" i="1"/>
  <c r="W73" i="1"/>
  <c r="W77" i="1"/>
  <c r="W69" i="1"/>
  <c r="Q65" i="1"/>
  <c r="Q63" i="1"/>
  <c r="Q61" i="1"/>
  <c r="Q59" i="1"/>
  <c r="Q57" i="1"/>
  <c r="Q64" i="1"/>
  <c r="Q60" i="1"/>
  <c r="Q56" i="1"/>
  <c r="Q62" i="1"/>
  <c r="Q58" i="1"/>
  <c r="E68" i="1"/>
  <c r="E75" i="1"/>
  <c r="E77" i="1"/>
  <c r="E72" i="1"/>
  <c r="E70" i="1"/>
  <c r="E74" i="1"/>
  <c r="E76" i="1"/>
  <c r="E73" i="1"/>
  <c r="E71" i="1"/>
  <c r="E69" i="1"/>
  <c r="F65" i="1"/>
  <c r="F63" i="1"/>
  <c r="F61" i="1"/>
  <c r="F59" i="1"/>
  <c r="F57" i="1"/>
  <c r="F56" i="1"/>
  <c r="F64" i="1"/>
  <c r="F62" i="1"/>
  <c r="F60" i="1"/>
  <c r="F58" i="1"/>
  <c r="K58" i="1"/>
  <c r="K56" i="1"/>
  <c r="X77" i="1"/>
  <c r="Z73" i="1"/>
  <c r="Z75" i="1"/>
  <c r="Z70" i="1"/>
  <c r="Z74" i="1"/>
  <c r="Y76" i="1"/>
  <c r="Y71" i="1"/>
  <c r="Y75" i="1"/>
  <c r="Y63" i="1"/>
  <c r="T88" i="1"/>
  <c r="T86" i="1"/>
  <c r="T84" i="1"/>
  <c r="T82" i="1"/>
  <c r="T87" i="1"/>
  <c r="T83" i="1"/>
  <c r="T89" i="1"/>
  <c r="T81" i="1"/>
  <c r="T85" i="1"/>
  <c r="T80" i="1"/>
  <c r="R65" i="1"/>
  <c r="R63" i="1"/>
  <c r="R61" i="1"/>
  <c r="R59" i="1"/>
  <c r="R57" i="1"/>
  <c r="R64" i="1"/>
  <c r="R60" i="1"/>
  <c r="R56" i="1"/>
  <c r="R62" i="1"/>
  <c r="R58" i="1"/>
  <c r="L89" i="1"/>
  <c r="L87" i="1"/>
  <c r="L85" i="1"/>
  <c r="L83" i="1"/>
  <c r="L81" i="1"/>
  <c r="L88" i="1"/>
  <c r="L84" i="1"/>
  <c r="L80" i="1"/>
  <c r="L86" i="1"/>
  <c r="L82" i="1"/>
  <c r="N77" i="1"/>
  <c r="N75" i="1"/>
  <c r="N73" i="1"/>
  <c r="N71" i="1"/>
  <c r="N69" i="1"/>
  <c r="N74" i="1"/>
  <c r="N70" i="1"/>
  <c r="N76" i="1"/>
  <c r="N72" i="1"/>
  <c r="N68" i="1"/>
  <c r="F88" i="1"/>
  <c r="F86" i="1"/>
  <c r="F84" i="1"/>
  <c r="F82" i="1"/>
  <c r="F80" i="1"/>
  <c r="F87" i="1"/>
  <c r="F83" i="1"/>
  <c r="F89" i="1"/>
  <c r="F85" i="1"/>
  <c r="F81" i="1"/>
  <c r="W63" i="1"/>
  <c r="W65" i="1"/>
  <c r="W60" i="1"/>
  <c r="W58" i="1"/>
  <c r="W56" i="1"/>
  <c r="W64" i="1"/>
  <c r="W59" i="1"/>
  <c r="W61" i="1"/>
  <c r="W62" i="1"/>
  <c r="W57" i="1"/>
  <c r="K88" i="1"/>
  <c r="K87" i="1"/>
  <c r="K85" i="1"/>
  <c r="K83" i="1"/>
  <c r="K81" i="1"/>
  <c r="K89" i="1"/>
  <c r="K84" i="1"/>
  <c r="K80" i="1"/>
  <c r="K86" i="1"/>
  <c r="K82" i="1"/>
  <c r="F76" i="1"/>
  <c r="F74" i="1"/>
  <c r="F72" i="1"/>
  <c r="F70" i="1"/>
  <c r="F68" i="1"/>
  <c r="F77" i="1"/>
  <c r="F75" i="1"/>
  <c r="F73" i="1"/>
  <c r="F71" i="1"/>
  <c r="F69" i="1"/>
  <c r="G64" i="1"/>
  <c r="G62" i="1"/>
  <c r="G60" i="1"/>
  <c r="G58" i="1"/>
  <c r="G65" i="1"/>
  <c r="G63" i="1"/>
  <c r="G61" i="1"/>
  <c r="G59" i="1"/>
  <c r="G57" i="1"/>
  <c r="G56" i="1"/>
  <c r="P7" i="1"/>
  <c r="L11" i="1"/>
  <c r="Z65" i="1"/>
  <c r="Z63" i="1"/>
  <c r="Z61" i="1"/>
  <c r="Z59" i="1"/>
  <c r="Z56" i="1"/>
  <c r="Z62" i="1"/>
  <c r="Z58" i="1"/>
  <c r="Z60" i="1"/>
  <c r="Z57" i="1"/>
  <c r="Z64" i="1"/>
  <c r="R77" i="1"/>
  <c r="R75" i="1"/>
  <c r="R73" i="1"/>
  <c r="R71" i="1"/>
  <c r="R69" i="1"/>
  <c r="R76" i="1"/>
  <c r="R72" i="1"/>
  <c r="R68" i="1"/>
  <c r="R74" i="1"/>
  <c r="R70" i="1"/>
  <c r="S64" i="1"/>
  <c r="S62" i="1"/>
  <c r="S60" i="1"/>
  <c r="S58" i="1"/>
  <c r="S56" i="1"/>
  <c r="S63" i="1"/>
  <c r="S59" i="1"/>
  <c r="S65" i="1"/>
  <c r="S61" i="1"/>
  <c r="S57" i="1"/>
  <c r="M88" i="1"/>
  <c r="M86" i="1"/>
  <c r="M84" i="1"/>
  <c r="M82" i="1"/>
  <c r="M80" i="1"/>
  <c r="M87" i="1"/>
  <c r="M83" i="1"/>
  <c r="M89" i="1"/>
  <c r="M85" i="1"/>
  <c r="M81" i="1"/>
  <c r="L65" i="1"/>
  <c r="L63" i="1"/>
  <c r="L61" i="1"/>
  <c r="L59" i="1"/>
  <c r="L57" i="1"/>
  <c r="L64" i="1"/>
  <c r="L60" i="1"/>
  <c r="L56" i="1"/>
  <c r="L62" i="1"/>
  <c r="L58" i="1"/>
  <c r="G89" i="1"/>
  <c r="G87" i="1"/>
  <c r="G85" i="1"/>
  <c r="G83" i="1"/>
  <c r="G81" i="1"/>
  <c r="G86" i="1"/>
  <c r="G82" i="1"/>
  <c r="G88" i="1"/>
  <c r="G84" i="1"/>
  <c r="G80" i="1"/>
  <c r="Q89" i="1"/>
  <c r="Q87" i="1"/>
  <c r="Q85" i="1"/>
  <c r="Q83" i="1"/>
  <c r="Q81" i="1"/>
  <c r="Q88" i="1"/>
  <c r="Q84" i="1"/>
  <c r="Q80" i="1"/>
  <c r="Q86" i="1"/>
  <c r="Q82" i="1"/>
  <c r="K77" i="1"/>
  <c r="K75" i="1"/>
  <c r="K73" i="1"/>
  <c r="K71" i="1"/>
  <c r="K69" i="1"/>
  <c r="K76" i="1"/>
  <c r="K72" i="1"/>
  <c r="K68" i="1"/>
  <c r="K74" i="1"/>
  <c r="K70" i="1"/>
  <c r="G77" i="1"/>
  <c r="G75" i="1"/>
  <c r="G74" i="1"/>
  <c r="G73" i="1"/>
  <c r="G71" i="1"/>
  <c r="G69" i="1"/>
  <c r="G76" i="1"/>
  <c r="G72" i="1"/>
  <c r="G70" i="1"/>
  <c r="G68" i="1"/>
  <c r="H65" i="1"/>
  <c r="H63" i="1"/>
  <c r="H61" i="1"/>
  <c r="H59" i="1"/>
  <c r="H57" i="1"/>
  <c r="H56" i="1"/>
  <c r="H64" i="1"/>
  <c r="H62" i="1"/>
  <c r="H60" i="1"/>
  <c r="H58" i="1"/>
  <c r="K62" i="1"/>
  <c r="K60" i="1"/>
  <c r="K57" i="1"/>
  <c r="K61" i="1"/>
  <c r="K65" i="1"/>
  <c r="X71" i="1"/>
  <c r="X73" i="1"/>
  <c r="X68" i="1"/>
  <c r="X72" i="1"/>
  <c r="X76" i="1"/>
  <c r="Z69" i="1"/>
  <c r="Z71" i="1"/>
  <c r="Z68" i="1"/>
  <c r="Z72" i="1"/>
  <c r="Z76" i="1"/>
  <c r="Y74" i="1"/>
  <c r="Y72" i="1"/>
  <c r="Y69" i="1"/>
  <c r="Y73" i="1"/>
  <c r="Y59" i="1"/>
  <c r="Y57" i="1"/>
  <c r="Y60" i="1"/>
  <c r="Y64" i="1"/>
  <c r="P8" i="1"/>
  <c r="Q8" i="1" s="1"/>
  <c r="R8" i="1" s="1"/>
  <c r="P10" i="1"/>
  <c r="Q10" i="1" s="1"/>
  <c r="R10" i="1" s="1"/>
  <c r="P9" i="1"/>
  <c r="Q9" i="1" s="1"/>
  <c r="R9" i="1" s="1"/>
  <c r="Q7" i="1" l="1"/>
  <c r="P11" i="1"/>
  <c r="Q11" i="1" l="1"/>
  <c r="R7" i="1"/>
  <c r="R11" i="1" s="1"/>
</calcChain>
</file>

<file path=xl/sharedStrings.xml><?xml version="1.0" encoding="utf-8"?>
<sst xmlns="http://schemas.openxmlformats.org/spreadsheetml/2006/main" count="763" uniqueCount="258">
  <si>
    <t>Matriks Perbandingan Berpasangan</t>
  </si>
  <si>
    <t>Kriteria</t>
  </si>
  <si>
    <t>Pengetahuan</t>
  </si>
  <si>
    <t>Motivasi</t>
  </si>
  <si>
    <t>Komunikasi</t>
  </si>
  <si>
    <t>Disiplin</t>
  </si>
  <si>
    <t xml:space="preserve">Normalisasi </t>
  </si>
  <si>
    <t>1/3</t>
  </si>
  <si>
    <t>Jumlah</t>
  </si>
  <si>
    <t>1/4</t>
  </si>
  <si>
    <t>1/2</t>
  </si>
  <si>
    <t>1/5</t>
  </si>
  <si>
    <t xml:space="preserve"> </t>
  </si>
  <si>
    <t>Matriks Kriteria</t>
  </si>
  <si>
    <t>Matrik Preferensi AHP</t>
  </si>
  <si>
    <t>Matrik Boboti AHP</t>
  </si>
  <si>
    <t>Priority Vector</t>
  </si>
  <si>
    <t xml:space="preserve">Total </t>
  </si>
  <si>
    <t>Weight %</t>
  </si>
  <si>
    <t>Pembuatan Matrik Evaluasi/Decision</t>
  </si>
  <si>
    <t>No</t>
  </si>
  <si>
    <t>Nama</t>
  </si>
  <si>
    <t>Iptek (Pengetahuan)</t>
  </si>
  <si>
    <t>Abdul Mimar</t>
  </si>
  <si>
    <t>Arif Samsul</t>
  </si>
  <si>
    <t>Elsa Erlianty</t>
  </si>
  <si>
    <t>Rendi Firmansyah</t>
  </si>
  <si>
    <t>Santi Juliawati</t>
  </si>
  <si>
    <t>Ade Zaenal Mutaqin</t>
  </si>
  <si>
    <t>M. Fitra</t>
  </si>
  <si>
    <t>Gina Rahayu</t>
  </si>
  <si>
    <t>Dede Alamsyah</t>
  </si>
  <si>
    <t>Arif Saepul Rohman</t>
  </si>
  <si>
    <t>Soni Muhammad Sidik</t>
  </si>
  <si>
    <t>Normalisasi Matrik Evaluasi/Decision</t>
  </si>
  <si>
    <t>Max</t>
  </si>
  <si>
    <t>Min</t>
  </si>
  <si>
    <t>Menghitung Perbedaan Nilai Evaluasi/Decision Berpasangan</t>
  </si>
  <si>
    <t>AM</t>
  </si>
  <si>
    <t>AS</t>
  </si>
  <si>
    <t>EE</t>
  </si>
  <si>
    <t>RF</t>
  </si>
  <si>
    <t>SJ</t>
  </si>
  <si>
    <t>AZM</t>
  </si>
  <si>
    <t>Inisial Nama Calon Teknisi</t>
  </si>
  <si>
    <t>MF</t>
  </si>
  <si>
    <t>GR</t>
  </si>
  <si>
    <t>DA</t>
  </si>
  <si>
    <t>ASR</t>
  </si>
  <si>
    <t>SMS</t>
  </si>
  <si>
    <t>D (AM-AS)</t>
  </si>
  <si>
    <t>D (AS-AM)</t>
  </si>
  <si>
    <t xml:space="preserve"> D (AM-EE)</t>
  </si>
  <si>
    <t xml:space="preserve"> D (AM-RF)</t>
  </si>
  <si>
    <t xml:space="preserve"> D (AM-SJ)</t>
  </si>
  <si>
    <t xml:space="preserve"> D (AM-AZM)</t>
  </si>
  <si>
    <t xml:space="preserve"> D (AM-MF)</t>
  </si>
  <si>
    <t xml:space="preserve"> D (AM-GR)</t>
  </si>
  <si>
    <t xml:space="preserve"> D (AM-DA)</t>
  </si>
  <si>
    <t xml:space="preserve"> D (AM-ASR)</t>
  </si>
  <si>
    <t xml:space="preserve"> D (AM-SMS)</t>
  </si>
  <si>
    <t xml:space="preserve"> D (AS-EE)</t>
  </si>
  <si>
    <t xml:space="preserve"> D (AS-RF)</t>
  </si>
  <si>
    <t xml:space="preserve"> D (AS-SJ)</t>
  </si>
  <si>
    <t xml:space="preserve"> D (AS-AZM)</t>
  </si>
  <si>
    <t xml:space="preserve"> D (AS-MF)</t>
  </si>
  <si>
    <t xml:space="preserve"> D (AS-GR)</t>
  </si>
  <si>
    <t xml:space="preserve"> D (AS-DA)</t>
  </si>
  <si>
    <t xml:space="preserve"> D (AS-ASR)</t>
  </si>
  <si>
    <t xml:space="preserve"> D (AS-SMS)</t>
  </si>
  <si>
    <t xml:space="preserve"> D (EE-AS)</t>
  </si>
  <si>
    <t>D (EE-AM)</t>
  </si>
  <si>
    <t xml:space="preserve"> D (EE-RF)</t>
  </si>
  <si>
    <t xml:space="preserve"> D (EE-SJ)</t>
  </si>
  <si>
    <t xml:space="preserve"> D (EE-AZM)</t>
  </si>
  <si>
    <t xml:space="preserve"> D (EE-MF)</t>
  </si>
  <si>
    <t xml:space="preserve"> D (EE-GR)</t>
  </si>
  <si>
    <t xml:space="preserve"> D (EE-DA)</t>
  </si>
  <si>
    <t xml:space="preserve"> D (EE-ASR)</t>
  </si>
  <si>
    <t xml:space="preserve"> D (EE-SMS)</t>
  </si>
  <si>
    <t xml:space="preserve"> D (RF-EE)</t>
  </si>
  <si>
    <t>D (RF-AM)</t>
  </si>
  <si>
    <t xml:space="preserve"> D (RF-AS)</t>
  </si>
  <si>
    <t xml:space="preserve"> D (RF-SJ)</t>
  </si>
  <si>
    <t xml:space="preserve"> D (RF-AZM)</t>
  </si>
  <si>
    <t xml:space="preserve"> D (RF-MF)</t>
  </si>
  <si>
    <t xml:space="preserve"> D (RF-GR)</t>
  </si>
  <si>
    <t xml:space="preserve"> D (RF-DA)</t>
  </si>
  <si>
    <t xml:space="preserve"> D (RF-ASR)</t>
  </si>
  <si>
    <t xml:space="preserve"> D (RF-SMS)</t>
  </si>
  <si>
    <t xml:space="preserve"> D (SJ-RF)</t>
  </si>
  <si>
    <t>D (SJ-AM)</t>
  </si>
  <si>
    <t xml:space="preserve"> D (SJ-AS)</t>
  </si>
  <si>
    <t xml:space="preserve"> D (SJ-EE)</t>
  </si>
  <si>
    <t xml:space="preserve"> D (SJ-AZM)</t>
  </si>
  <si>
    <t xml:space="preserve"> D (SJ-MF)</t>
  </si>
  <si>
    <t xml:space="preserve"> D (SJ-GR)</t>
  </si>
  <si>
    <t xml:space="preserve"> D (SJ-DA)</t>
  </si>
  <si>
    <t xml:space="preserve"> D (SJ-ASR)</t>
  </si>
  <si>
    <t xml:space="preserve"> D (SJ-SMS)</t>
  </si>
  <si>
    <t xml:space="preserve"> D (AZM-SJ)</t>
  </si>
  <si>
    <t>D (AZM-AM)</t>
  </si>
  <si>
    <t xml:space="preserve"> D (AZM-AS)</t>
  </si>
  <si>
    <t xml:space="preserve"> D (AZM-EE)</t>
  </si>
  <si>
    <t xml:space="preserve"> D (AZM-RF)</t>
  </si>
  <si>
    <t xml:space="preserve"> D (AZM-MF)</t>
  </si>
  <si>
    <t xml:space="preserve"> D (AZM-GR)</t>
  </si>
  <si>
    <t xml:space="preserve"> D (AZM-DA)</t>
  </si>
  <si>
    <t xml:space="preserve"> D (AZM-ASR)</t>
  </si>
  <si>
    <t xml:space="preserve"> D (AZM-SMS)</t>
  </si>
  <si>
    <t xml:space="preserve"> D (MF-AZM)</t>
  </si>
  <si>
    <t xml:space="preserve"> D (MF-SJ)</t>
  </si>
  <si>
    <t xml:space="preserve"> D (MF-RF)</t>
  </si>
  <si>
    <t xml:space="preserve"> D (MF-EE)</t>
  </si>
  <si>
    <t xml:space="preserve"> D (MF-AS)</t>
  </si>
  <si>
    <t>D (MF-AM)</t>
  </si>
  <si>
    <t xml:space="preserve"> D (MF-GR)</t>
  </si>
  <si>
    <t xml:space="preserve"> D (MF-DA)</t>
  </si>
  <si>
    <t xml:space="preserve"> D (MF-ASR)</t>
  </si>
  <si>
    <t xml:space="preserve"> D (MF-SMS)</t>
  </si>
  <si>
    <t xml:space="preserve"> D (GR-MF)</t>
  </si>
  <si>
    <t xml:space="preserve"> D (GR-AZM)</t>
  </si>
  <si>
    <t xml:space="preserve"> D (GR-SJ)</t>
  </si>
  <si>
    <t xml:space="preserve"> D (GR-RF)</t>
  </si>
  <si>
    <t xml:space="preserve"> D (GR-EE)</t>
  </si>
  <si>
    <t xml:space="preserve"> D (GR-AS)</t>
  </si>
  <si>
    <t>D (GR-AM)</t>
  </si>
  <si>
    <t xml:space="preserve"> D (GR-DA)</t>
  </si>
  <si>
    <t xml:space="preserve"> D (GR-ASR)</t>
  </si>
  <si>
    <t xml:space="preserve"> D (GR-SMS)</t>
  </si>
  <si>
    <t xml:space="preserve"> D (DA-GR)</t>
  </si>
  <si>
    <t>D (DA-AM)</t>
  </si>
  <si>
    <t xml:space="preserve"> D (DA-AS)</t>
  </si>
  <si>
    <t xml:space="preserve"> D (DA-EE)</t>
  </si>
  <si>
    <t xml:space="preserve"> D (DA-RF)</t>
  </si>
  <si>
    <t xml:space="preserve"> D (DA-SJ)</t>
  </si>
  <si>
    <t xml:space="preserve"> D (DA-AZM)</t>
  </si>
  <si>
    <t xml:space="preserve"> D (DA-MF)</t>
  </si>
  <si>
    <t xml:space="preserve"> D (DA-ASR)</t>
  </si>
  <si>
    <t xml:space="preserve"> D (DA-SMS)</t>
  </si>
  <si>
    <t xml:space="preserve"> D (ASR-DA)</t>
  </si>
  <si>
    <t xml:space="preserve"> D (ASR-GR)</t>
  </si>
  <si>
    <t xml:space="preserve"> D (ASR-MF)</t>
  </si>
  <si>
    <t xml:space="preserve"> D (ASR-AZM)</t>
  </si>
  <si>
    <t xml:space="preserve"> D (ASR-SJ)</t>
  </si>
  <si>
    <t xml:space="preserve"> D (ASR-RF)</t>
  </si>
  <si>
    <t xml:space="preserve"> D (ASR-EE)</t>
  </si>
  <si>
    <t xml:space="preserve"> D (ASR-AS)</t>
  </si>
  <si>
    <t>D (ASR-AM)</t>
  </si>
  <si>
    <t xml:space="preserve"> D (ASR-SMS)</t>
  </si>
  <si>
    <t xml:space="preserve"> D (SMS-ASR)</t>
  </si>
  <si>
    <t xml:space="preserve"> D (SMS-DA)</t>
  </si>
  <si>
    <t xml:space="preserve"> D (SMS-GR)</t>
  </si>
  <si>
    <t xml:space="preserve"> D (SMS-MF)</t>
  </si>
  <si>
    <t xml:space="preserve"> D (SMS-AZM)</t>
  </si>
  <si>
    <t xml:space="preserve"> D (SMS-SJ)</t>
  </si>
  <si>
    <t xml:space="preserve"> D (SMS-RF)</t>
  </si>
  <si>
    <t xml:space="preserve"> D (SMS-EE)</t>
  </si>
  <si>
    <t xml:space="preserve"> D (SMS-AS)</t>
  </si>
  <si>
    <t>D (SMS-AM)</t>
  </si>
  <si>
    <t>Menghitung Nilai Fungsi Referensi</t>
  </si>
  <si>
    <t xml:space="preserve">Weight </t>
  </si>
  <si>
    <t>AM (Abdul Mimar)</t>
  </si>
  <si>
    <t xml:space="preserve"> AS (Arif Samsul)</t>
  </si>
  <si>
    <t>EE (Elsa Erlianty)</t>
  </si>
  <si>
    <t>RF (Rendi Firmansyah)</t>
  </si>
  <si>
    <t>SJ (Santi Juliawati)</t>
  </si>
  <si>
    <t>SMS (Soni Muhammad Sidik)</t>
  </si>
  <si>
    <t>ASR (Arif Saepul Rohman)</t>
  </si>
  <si>
    <t>DA (Dede Alamsyah)</t>
  </si>
  <si>
    <t>GR (Gina Rahayu)</t>
  </si>
  <si>
    <t>MF (M. Fitra)</t>
  </si>
  <si>
    <t>AZM (Ade Zaenal Mutaqin)</t>
  </si>
  <si>
    <t>Menghitung Nilai Fungsi Agregat Preferensi</t>
  </si>
  <si>
    <t xml:space="preserve">Weight  </t>
  </si>
  <si>
    <t xml:space="preserve">Aggregated preference,    </t>
  </si>
  <si>
    <t>Membuat Matrik Fungsi Agregat Preferensi</t>
  </si>
  <si>
    <t>-</t>
  </si>
  <si>
    <t>Menentukan Alternatif yang Outranking</t>
  </si>
  <si>
    <t>Promethee I</t>
  </si>
  <si>
    <t xml:space="preserve">Leaving flow </t>
  </si>
  <si>
    <t xml:space="preserve">Entering flow </t>
  </si>
  <si>
    <t>Promethee II</t>
  </si>
  <si>
    <t>Menghitung Net Outranking Flow - Promethee II</t>
  </si>
  <si>
    <t xml:space="preserve">Net flow </t>
  </si>
  <si>
    <t>Memilih Alternatif Terbaik</t>
  </si>
  <si>
    <t>Promethee I - Partial Ranking</t>
  </si>
  <si>
    <t>Jumlah perbandingan parsial =</t>
  </si>
  <si>
    <t>SI. No.</t>
  </si>
  <si>
    <t>Comparison</t>
  </si>
  <si>
    <t>AM   P   AS</t>
  </si>
  <si>
    <t>AM   P   EE</t>
  </si>
  <si>
    <t>AM   P   RF</t>
  </si>
  <si>
    <t>AM   P   SJ</t>
  </si>
  <si>
    <t>AM   P   AZM</t>
  </si>
  <si>
    <t>AS   P   RF</t>
  </si>
  <si>
    <t>AS   P   EE</t>
  </si>
  <si>
    <t>AS   P   SJ</t>
  </si>
  <si>
    <t>AS   P   AZM</t>
  </si>
  <si>
    <t>EE   I   SJ</t>
  </si>
  <si>
    <t>EE  P   AZM</t>
  </si>
  <si>
    <t>RF  P  EE</t>
  </si>
  <si>
    <t>RF  P  SJ</t>
  </si>
  <si>
    <t>RF  P  AZM</t>
  </si>
  <si>
    <t xml:space="preserve">SJ  P AZM </t>
  </si>
  <si>
    <t>MF  P   AM</t>
  </si>
  <si>
    <t>MF  P  AS</t>
  </si>
  <si>
    <t>MF  P  EE</t>
  </si>
  <si>
    <t>MF  P  RF</t>
  </si>
  <si>
    <t>MF  P  SJ</t>
  </si>
  <si>
    <t>MF  P  AZM</t>
  </si>
  <si>
    <t>MF  P  GR</t>
  </si>
  <si>
    <t>MF  P  ASR</t>
  </si>
  <si>
    <t>MF  P  SMS</t>
  </si>
  <si>
    <t>GR  P  AM</t>
  </si>
  <si>
    <t>GR  P  AS</t>
  </si>
  <si>
    <t>GR  P  EE</t>
  </si>
  <si>
    <t>GR  P  RF</t>
  </si>
  <si>
    <t>GR  P  SJ</t>
  </si>
  <si>
    <t>GR  P  AZM</t>
  </si>
  <si>
    <t>GR  P ASR</t>
  </si>
  <si>
    <t>GR  P  SMS</t>
  </si>
  <si>
    <t>DA  P  AM</t>
  </si>
  <si>
    <t>DA  P  AS</t>
  </si>
  <si>
    <t>DA  P  EE</t>
  </si>
  <si>
    <t>DA  P  RF</t>
  </si>
  <si>
    <t xml:space="preserve">DA  P  SJ  </t>
  </si>
  <si>
    <t>DA  P  AZM</t>
  </si>
  <si>
    <t>DA  P  MF</t>
  </si>
  <si>
    <t>DA  P  GR</t>
  </si>
  <si>
    <t>DA  P  ASR</t>
  </si>
  <si>
    <t>DA  P SMS</t>
  </si>
  <si>
    <t>ASR  P  AM</t>
  </si>
  <si>
    <t>ASR  P  RF</t>
  </si>
  <si>
    <t>ASR  P  SJ</t>
  </si>
  <si>
    <t>ASR  P  AS</t>
  </si>
  <si>
    <t>ASR  P  EE</t>
  </si>
  <si>
    <t>ASR  P  AZM</t>
  </si>
  <si>
    <t xml:space="preserve">ASR P  SMS </t>
  </si>
  <si>
    <t>SMS  P  AM</t>
  </si>
  <si>
    <t>SMS  P  AS</t>
  </si>
  <si>
    <t>SMS  P  EE</t>
  </si>
  <si>
    <t>SMS  P  RF</t>
  </si>
  <si>
    <t>SMS P   SJ</t>
  </si>
  <si>
    <t>SMS  P  AZM</t>
  </si>
  <si>
    <t>Promethee II - Complete Ranking</t>
  </si>
  <si>
    <t xml:space="preserve">Ranking </t>
  </si>
  <si>
    <t>Abdul Mimar (AM)</t>
  </si>
  <si>
    <t>Arif Samsul (AS)</t>
  </si>
  <si>
    <t>Elsa Erlianty (EE)</t>
  </si>
  <si>
    <t>Rendi Firmansyah (RF)</t>
  </si>
  <si>
    <t>Santi Juliawati (SJ)</t>
  </si>
  <si>
    <t>Ade Zaenal Mutaqin (AZM)</t>
  </si>
  <si>
    <t>M. Fitra (MF)</t>
  </si>
  <si>
    <t>Gina Rahayu (GR)</t>
  </si>
  <si>
    <t>Dede Alamsyah (DA)</t>
  </si>
  <si>
    <t>Arif Saepul Rohman (ASR)</t>
  </si>
  <si>
    <t>Soni Muhammad Sidik (SMS)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</si>
</sst>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164" fontId="0" fillId="0" borderId="2" xfId="0" quotePrefix="1" applyNumberFormat="1" applyBorder="1" applyAlignment="1">
      <alignment horizontal="right"/>
    </xf>
    <xf numFmtId="0" fontId="0" fillId="0" borderId="2" xfId="0" applyFill="1" applyBorder="1" applyAlignment="1">
      <alignment horizontal="left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0" fillId="0" borderId="0" xfId="0" applyAlignment="1"/>
    <xf numFmtId="164" fontId="0" fillId="0" borderId="0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164" fontId="0" fillId="0" borderId="2" xfId="0" applyNumberFormat="1" applyBorder="1" applyAlignment="1"/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1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173774</xdr:colOff>
      <xdr:row>24</xdr:row>
      <xdr:rowOff>9853</xdr:rowOff>
    </xdr:from>
    <xdr:to>
      <xdr:col>7</xdr:col>
      <xdr:colOff>669395</xdr:colOff>
      <xdr:row>30</xdr:row>
      <xdr:rowOff>4214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B992B-F23D-4EBB-B946-FF6EB7E1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662" y="4936577"/>
          <a:ext cx="6920709" cy="1212618"/>
        </a:xfrm>
        <a:prstGeom prst="rect">
          <a:avLst/>
        </a:prstGeom>
      </xdr:spPr>
    </xdr:pic>
    <xdr:clientData/>
  </xdr:twoCellAnchor>
  <xdr:twoCellAnchor editAs="oneCell">
    <xdr:from>
      <xdr:col>4</xdr:col>
      <xdr:colOff>818817</xdr:colOff>
      <xdr:row>50</xdr:row>
      <xdr:rowOff>66844</xdr:rowOff>
    </xdr:from>
    <xdr:to>
      <xdr:col>6</xdr:col>
      <xdr:colOff>1337121</xdr:colOff>
      <xdr:row>52</xdr:row>
      <xdr:rowOff>154676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484BDC-A94E-4B7E-B097-7BF3C30CF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33" y="9558423"/>
          <a:ext cx="3626184" cy="455464"/>
        </a:xfrm>
        <a:prstGeom prst="rect">
          <a:avLst/>
        </a:prstGeom>
      </xdr:spPr>
    </xdr:pic>
    <xdr:clientData/>
  </xdr:twoCellAnchor>
  <xdr:twoCellAnchor editAs="oneCell">
    <xdr:from>
      <xdr:col>10</xdr:col>
      <xdr:colOff>811356</xdr:colOff>
      <xdr:row>95</xdr:row>
      <xdr:rowOff>35943</xdr:rowOff>
    </xdr:from>
    <xdr:to>
      <xdr:col>14</xdr:col>
      <xdr:colOff>124717</xdr:colOff>
      <xdr:row>100</xdr:row>
      <xdr:rowOff>17971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B9A3FD-3C0F-41C9-B002-C882440E6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2488" y="19067971"/>
          <a:ext cx="4417322" cy="970472"/>
        </a:xfrm>
        <a:prstGeom prst="rect">
          <a:avLst/>
        </a:prstGeom>
      </xdr:spPr>
    </xdr:pic>
    <xdr:clientData/>
  </xdr:twoCellAnchor>
  <xdr:oneCellAnchor>
    <xdr:from>
      <xdr:col>15</xdr:col>
      <xdr:colOff>1525584</xdr:colOff>
      <xdr:row>103</xdr:row>
      <xdr:rowOff>15587</xdr:rowOff>
    </xdr:from>
    <xdr:ext cx="653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D7F2F1E-D542-472D-81DE-384AC239953E}"/>
                </a:ext>
              </a:extLst>
            </xdr:cNvPr>
            <xdr:cNvSpPr txBox="1"/>
          </xdr:nvSpPr>
          <xdr:spPr>
            <a:xfrm>
              <a:off x="18711552" y="20345829"/>
              <a:ext cx="653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r>
                <a:rPr lang="en-US" sz="1100"/>
                <a:t> (Ma, Mb)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D7F2F1E-D542-472D-81DE-384AC239953E}"/>
                </a:ext>
              </a:extLst>
            </xdr:cNvPr>
            <xdr:cNvSpPr txBox="1"/>
          </xdr:nvSpPr>
          <xdr:spPr>
            <a:xfrm>
              <a:off x="18711552" y="20345829"/>
              <a:ext cx="653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 sz="1100"/>
                <a:t> (Ma, Mb)</a:t>
              </a:r>
            </a:p>
          </xdr:txBody>
        </xdr:sp>
      </mc:Fallback>
    </mc:AlternateContent>
    <xdr:clientData/>
  </xdr:oneCellAnchor>
  <xdr:oneCellAnchor>
    <xdr:from>
      <xdr:col>10</xdr:col>
      <xdr:colOff>907057</xdr:colOff>
      <xdr:row>101</xdr:row>
      <xdr:rowOff>187722</xdr:rowOff>
    </xdr:from>
    <xdr:ext cx="17658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CB58CA-C371-42A9-8D9B-96489B5ECD2F}"/>
                </a:ext>
              </a:extLst>
            </xdr:cNvPr>
            <xdr:cNvSpPr txBox="1"/>
          </xdr:nvSpPr>
          <xdr:spPr>
            <a:xfrm>
              <a:off x="11563151" y="19575066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CB58CA-C371-42A9-8D9B-96489B5ECD2F}"/>
                </a:ext>
              </a:extLst>
            </xdr:cNvPr>
            <xdr:cNvSpPr txBox="1"/>
          </xdr:nvSpPr>
          <xdr:spPr>
            <a:xfrm>
              <a:off x="11563151" y="19575066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𝑤_𝑗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1004757</xdr:colOff>
      <xdr:row>95</xdr:row>
      <xdr:rowOff>183069</xdr:rowOff>
    </xdr:from>
    <xdr:ext cx="176587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E9D7C7-CDE7-4AAB-B6A7-3C00BF78D672}"/>
                </a:ext>
              </a:extLst>
            </xdr:cNvPr>
            <xdr:cNvSpPr txBox="1"/>
          </xdr:nvSpPr>
          <xdr:spPr>
            <a:xfrm>
              <a:off x="2843496" y="18628439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E9D7C7-CDE7-4AAB-B6A7-3C00BF78D672}"/>
                </a:ext>
              </a:extLst>
            </xdr:cNvPr>
            <xdr:cNvSpPr txBox="1"/>
          </xdr:nvSpPr>
          <xdr:spPr>
            <a:xfrm>
              <a:off x="2843496" y="18628439"/>
              <a:ext cx="176587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𝑤_𝑗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1673234</xdr:colOff>
      <xdr:row>248</xdr:row>
      <xdr:rowOff>493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2D05E66-A4F9-4ADD-BB3D-308BFDA07B11}"/>
                </a:ext>
              </a:extLst>
            </xdr:cNvPr>
            <xdr:cNvSpPr txBox="1"/>
          </xdr:nvSpPr>
          <xdr:spPr>
            <a:xfrm>
              <a:off x="18834516" y="4692536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2D05E66-A4F9-4ADD-BB3D-308BFDA07B11}"/>
                </a:ext>
              </a:extLst>
            </xdr:cNvPr>
            <xdr:cNvSpPr txBox="1"/>
          </xdr:nvSpPr>
          <xdr:spPr>
            <a:xfrm>
              <a:off x="18834516" y="4692536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1154858</xdr:colOff>
      <xdr:row>259</xdr:row>
      <xdr:rowOff>179725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AA62F0C-D32C-49B0-A26E-FF410CFA52DE}"/>
                </a:ext>
              </a:extLst>
            </xdr:cNvPr>
            <xdr:cNvSpPr txBox="1"/>
          </xdr:nvSpPr>
          <xdr:spPr>
            <a:xfrm>
              <a:off x="2965950" y="4936092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AA62F0C-D32C-49B0-A26E-FF410CFA52DE}"/>
                </a:ext>
              </a:extLst>
            </xdr:cNvPr>
            <xdr:cNvSpPr txBox="1"/>
          </xdr:nvSpPr>
          <xdr:spPr>
            <a:xfrm>
              <a:off x="2965950" y="4936092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1673234</xdr:colOff>
      <xdr:row>264</xdr:row>
      <xdr:rowOff>493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4997A8D-005B-451E-826E-979F077813FF}"/>
                </a:ext>
              </a:extLst>
            </xdr:cNvPr>
            <xdr:cNvSpPr txBox="1"/>
          </xdr:nvSpPr>
          <xdr:spPr>
            <a:xfrm>
              <a:off x="18865859" y="47720743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4997A8D-005B-451E-826E-979F077813FF}"/>
                </a:ext>
              </a:extLst>
            </xdr:cNvPr>
            <xdr:cNvSpPr txBox="1"/>
          </xdr:nvSpPr>
          <xdr:spPr>
            <a:xfrm>
              <a:off x="18865859" y="47720743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1154858</xdr:colOff>
      <xdr:row>275</xdr:row>
      <xdr:rowOff>179725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488F7B2-3E04-4D5D-AEE9-DD05B3260BAE}"/>
                </a:ext>
              </a:extLst>
            </xdr:cNvPr>
            <xdr:cNvSpPr txBox="1"/>
          </xdr:nvSpPr>
          <xdr:spPr>
            <a:xfrm>
              <a:off x="3012233" y="4999547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488F7B2-3E04-4D5D-AEE9-DD05B3260BAE}"/>
                </a:ext>
              </a:extLst>
            </xdr:cNvPr>
            <xdr:cNvSpPr txBox="1"/>
          </xdr:nvSpPr>
          <xdr:spPr>
            <a:xfrm>
              <a:off x="3012233" y="4999547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1154858</xdr:colOff>
      <xdr:row>276</xdr:row>
      <xdr:rowOff>179725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35A5C3-C19D-4A2C-85C2-2AE4306741DB}"/>
            </a:ext>
          </a:extLst>
        </xdr:cNvPr>
        <xdr:cNvSpPr txBox="1"/>
      </xdr:nvSpPr>
      <xdr:spPr>
        <a:xfrm>
          <a:off x="3293805" y="514643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1116654</xdr:colOff>
      <xdr:row>265</xdr:row>
      <xdr:rowOff>6166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C234701-21F2-438E-B336-3854789B66A4}"/>
            </a:ext>
          </a:extLst>
        </xdr:cNvPr>
        <xdr:cNvSpPr txBox="1"/>
      </xdr:nvSpPr>
      <xdr:spPr>
        <a:xfrm>
          <a:off x="21119154" y="492687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1154858</xdr:colOff>
      <xdr:row>294</xdr:row>
      <xdr:rowOff>179725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728655B-D7CA-41A3-B6EF-FF8D27794A54}"/>
            </a:ext>
          </a:extLst>
        </xdr:cNvPr>
        <xdr:cNvSpPr txBox="1"/>
      </xdr:nvSpPr>
      <xdr:spPr>
        <a:xfrm>
          <a:off x="3320662" y="573977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1116654</xdr:colOff>
      <xdr:row>282</xdr:row>
      <xdr:rowOff>228082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648DF9-41CA-44B5-9ACA-1AB4550C2B31}"/>
                </a:ext>
              </a:extLst>
            </xdr:cNvPr>
            <xdr:cNvSpPr txBox="1"/>
          </xdr:nvSpPr>
          <xdr:spPr>
            <a:xfrm>
              <a:off x="21119154" y="51379600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7648DF9-41CA-44B5-9ACA-1AB4550C2B31}"/>
                </a:ext>
              </a:extLst>
            </xdr:cNvPr>
            <xdr:cNvSpPr txBox="1"/>
          </xdr:nvSpPr>
          <xdr:spPr>
            <a:xfrm>
              <a:off x="21119154" y="51379600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1234900</xdr:colOff>
      <xdr:row>283</xdr:row>
      <xdr:rowOff>3632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508C466-653E-44A5-BFAE-3B5CB91E0B64}"/>
                </a:ext>
              </a:extLst>
            </xdr:cNvPr>
            <xdr:cNvSpPr txBox="1"/>
          </xdr:nvSpPr>
          <xdr:spPr>
            <a:xfrm>
              <a:off x="6277547" y="5494447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B508C466-653E-44A5-BFAE-3B5CB91E0B64}"/>
                </a:ext>
              </a:extLst>
            </xdr:cNvPr>
            <xdr:cNvSpPr txBox="1"/>
          </xdr:nvSpPr>
          <xdr:spPr>
            <a:xfrm>
              <a:off x="6277547" y="54944472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1234900</xdr:colOff>
      <xdr:row>283</xdr:row>
      <xdr:rowOff>3632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16630C-E205-4B70-AAF2-A53680ED0985}"/>
            </a:ext>
          </a:extLst>
        </xdr:cNvPr>
        <xdr:cNvSpPr txBox="1"/>
      </xdr:nvSpPr>
      <xdr:spPr>
        <a:xfrm>
          <a:off x="7942421" y="549444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1005057</xdr:colOff>
      <xdr:row>283</xdr:row>
      <xdr:rowOff>36268</xdr:rowOff>
    </xdr:from>
    <xdr:to>
      <xdr:col>6</xdr:col>
      <xdr:colOff>1200146</xdr:colOff>
      <xdr:row>284</xdr:row>
      <xdr:rowOff>14870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2E37746-3174-4AC8-BA04-FF33D611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8164" y="53581011"/>
          <a:ext cx="195089" cy="165541"/>
        </a:xfrm>
        <a:prstGeom prst="rect">
          <a:avLst/>
        </a:prstGeom>
      </xdr:spPr>
    </xdr:pic>
    <xdr:clientData/>
  </xdr:twoCellAnchor>
  <xdr:oneCellAnchor>
    <xdr:from>
      <xdr:col>15</xdr:col>
      <xdr:colOff>1673234</xdr:colOff>
      <xdr:row>303</xdr:row>
      <xdr:rowOff>493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DF35B4EA-339C-45A0-9116-68CA9EB851B9}"/>
                </a:ext>
              </a:extLst>
            </xdr:cNvPr>
            <xdr:cNvSpPr txBox="1"/>
          </xdr:nvSpPr>
          <xdr:spPr>
            <a:xfrm>
              <a:off x="18717971" y="502323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DF35B4EA-339C-45A0-9116-68CA9EB851B9}"/>
                </a:ext>
              </a:extLst>
            </xdr:cNvPr>
            <xdr:cNvSpPr txBox="1"/>
          </xdr:nvSpPr>
          <xdr:spPr>
            <a:xfrm>
              <a:off x="18717971" y="50232335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1115178</xdr:colOff>
      <xdr:row>314</xdr:row>
      <xdr:rowOff>184094</xdr:rowOff>
    </xdr:from>
    <xdr:ext cx="212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A3D924C-D18E-4FA4-A7AF-B4D1626E6646}"/>
                </a:ext>
              </a:extLst>
            </xdr:cNvPr>
            <xdr:cNvSpPr txBox="1"/>
          </xdr:nvSpPr>
          <xdr:spPr>
            <a:xfrm>
              <a:off x="3277821" y="59785610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A3D924C-D18E-4FA4-A7AF-B4D1626E6646}"/>
                </a:ext>
              </a:extLst>
            </xdr:cNvPr>
            <xdr:cNvSpPr txBox="1"/>
          </xdr:nvSpPr>
          <xdr:spPr>
            <a:xfrm>
              <a:off x="3277821" y="59785610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1154858</xdr:colOff>
      <xdr:row>294</xdr:row>
      <xdr:rowOff>179725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7FF354A-AD6E-4C54-B546-7350413084E3}"/>
            </a:ext>
          </a:extLst>
        </xdr:cNvPr>
        <xdr:cNvSpPr txBox="1"/>
      </xdr:nvSpPr>
      <xdr:spPr>
        <a:xfrm>
          <a:off x="3313858" y="56796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762753</xdr:colOff>
      <xdr:row>314</xdr:row>
      <xdr:rowOff>184094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D274FBF-B50A-4845-A34D-246938CF445F}"/>
            </a:ext>
          </a:extLst>
        </xdr:cNvPr>
        <xdr:cNvSpPr txBox="1"/>
      </xdr:nvSpPr>
      <xdr:spPr>
        <a:xfrm>
          <a:off x="22056141" y="599158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endParaRPr lang="en-US" sz="1100"/>
        </a:p>
      </xdr:txBody>
    </xdr:sp>
    <xdr:clientData/>
  </xdr:oneCellAnchor>
  <xdr:oneCellAnchor>
    <xdr:from>
      <xdr:col>3</xdr:col>
      <xdr:colOff>1115178</xdr:colOff>
      <xdr:row>356</xdr:row>
      <xdr:rowOff>184094</xdr:rowOff>
    </xdr:from>
    <xdr:ext cx="21249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85AA8F1-265E-4202-8F1E-AF2628441C9F}"/>
                </a:ext>
              </a:extLst>
            </xdr:cNvPr>
            <xdr:cNvSpPr txBox="1"/>
          </xdr:nvSpPr>
          <xdr:spPr>
            <a:xfrm>
              <a:off x="3297991" y="63049094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85AA8F1-265E-4202-8F1E-AF2628441C9F}"/>
                </a:ext>
              </a:extLst>
            </xdr:cNvPr>
            <xdr:cNvSpPr txBox="1"/>
          </xdr:nvSpPr>
          <xdr:spPr>
            <a:xfrm>
              <a:off x="3297991" y="63049094"/>
              <a:ext cx="212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1234900</xdr:colOff>
      <xdr:row>345</xdr:row>
      <xdr:rowOff>3632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A4FC2C-F80A-4380-80AA-871A93E5104B}"/>
            </a:ext>
          </a:extLst>
        </xdr:cNvPr>
        <xdr:cNvSpPr txBox="1"/>
      </xdr:nvSpPr>
      <xdr:spPr>
        <a:xfrm>
          <a:off x="7902400" y="56637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1029170</xdr:colOff>
      <xdr:row>345</xdr:row>
      <xdr:rowOff>36267</xdr:rowOff>
    </xdr:from>
    <xdr:ext cx="195089" cy="177039"/>
    <xdr:pic>
      <xdr:nvPicPr>
        <xdr:cNvPr id="25" name="Picture 24">
          <a:extLst>
            <a:ext uri="{FF2B5EF4-FFF2-40B4-BE49-F238E27FC236}">
              <a16:creationId xmlns:a16="http://schemas.microsoft.com/office/drawing/2014/main" id="{1F0A58C5-F21F-475E-A31D-39CB46C4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85974" y="67314115"/>
          <a:ext cx="195089" cy="1770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4EC7-97A6-484B-A047-08391DCEF5DB}">
  <dimension ref="D2:Z357"/>
  <sheetViews>
    <sheetView tabSelected="1" topLeftCell="D337" zoomScale="88" zoomScaleNormal="48" workbookViewId="0">
      <selection activeCell="D363" sqref="D363"/>
    </sheetView>
  </sheetViews>
  <sheetFormatPr defaultRowHeight="15" x14ac:dyDescent="0.25"/>
  <cols>
    <col min="3" max="3" width="14.140625" bestFit="1" customWidth="1"/>
    <col min="4" max="4" width="26.7109375" bestFit="1" customWidth="1"/>
    <col min="5" max="5" width="21.42578125" customWidth="1"/>
    <col min="6" max="6" width="25" bestFit="1" customWidth="1"/>
    <col min="7" max="7" width="22.5703125" bestFit="1" customWidth="1"/>
    <col min="8" max="9" width="13.7109375" bestFit="1" customWidth="1"/>
    <col min="10" max="10" width="14.42578125" bestFit="1" customWidth="1"/>
    <col min="11" max="11" width="20.5703125" bestFit="1" customWidth="1"/>
    <col min="12" max="12" width="21.28515625" bestFit="1" customWidth="1"/>
    <col min="13" max="13" width="12.7109375" bestFit="1" customWidth="1"/>
    <col min="14" max="14" width="22" bestFit="1" customWidth="1"/>
    <col min="15" max="15" width="20.85546875" bestFit="1" customWidth="1"/>
    <col min="16" max="16" width="37.28515625" bestFit="1" customWidth="1"/>
    <col min="17" max="17" width="20.7109375" bestFit="1" customWidth="1"/>
    <col min="18" max="18" width="11.42578125" bestFit="1" customWidth="1"/>
    <col min="22" max="22" width="14.140625" bestFit="1" customWidth="1"/>
    <col min="23" max="23" width="19.42578125" bestFit="1" customWidth="1"/>
    <col min="25" max="25" width="11.42578125" bestFit="1" customWidth="1"/>
  </cols>
  <sheetData>
    <row r="2" spans="4:22" ht="18.75" x14ac:dyDescent="0.3">
      <c r="D2" s="27" t="s">
        <v>14</v>
      </c>
      <c r="E2" s="27"/>
      <c r="F2" s="27"/>
      <c r="G2" s="27"/>
      <c r="H2" s="27"/>
      <c r="L2" s="27" t="s">
        <v>15</v>
      </c>
      <c r="M2" s="27"/>
      <c r="N2" s="27"/>
      <c r="O2" s="27"/>
      <c r="P2" s="27"/>
    </row>
    <row r="5" spans="4:22" ht="18.75" x14ac:dyDescent="0.3">
      <c r="D5" s="31" t="s">
        <v>0</v>
      </c>
      <c r="E5" s="31"/>
      <c r="F5" s="31"/>
      <c r="G5" s="31"/>
      <c r="H5" s="31"/>
      <c r="K5" s="31" t="s">
        <v>6</v>
      </c>
      <c r="L5" s="31"/>
      <c r="M5" s="31"/>
      <c r="N5" s="31"/>
      <c r="O5" s="31"/>
      <c r="P5" s="31"/>
      <c r="Q5" s="31"/>
      <c r="R5" s="31"/>
    </row>
    <row r="6" spans="4:22" x14ac:dyDescent="0.25"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K6" s="1"/>
      <c r="L6" s="1" t="s">
        <v>2</v>
      </c>
      <c r="M6" s="1" t="s">
        <v>3</v>
      </c>
      <c r="N6" s="1" t="s">
        <v>4</v>
      </c>
      <c r="O6" s="1" t="s">
        <v>5</v>
      </c>
      <c r="P6" s="3" t="s">
        <v>8</v>
      </c>
      <c r="Q6" s="18" t="s">
        <v>16</v>
      </c>
      <c r="R6" s="17" t="s">
        <v>18</v>
      </c>
    </row>
    <row r="7" spans="4:22" x14ac:dyDescent="0.25">
      <c r="D7" s="1" t="s">
        <v>2</v>
      </c>
      <c r="E7" s="1">
        <v>1</v>
      </c>
      <c r="F7" s="1">
        <v>3</v>
      </c>
      <c r="G7" s="1">
        <v>4</v>
      </c>
      <c r="H7" s="1">
        <v>5</v>
      </c>
      <c r="K7" s="1" t="s">
        <v>2</v>
      </c>
      <c r="L7" s="4">
        <f>E15/E19</f>
        <v>0.56074766355140193</v>
      </c>
      <c r="M7" s="4">
        <f>F15/F19</f>
        <v>0.6</v>
      </c>
      <c r="N7" s="4">
        <f>G15/G19</f>
        <v>0.54545454545454553</v>
      </c>
      <c r="O7" s="4">
        <f>H15/H19</f>
        <v>0.45454545454545453</v>
      </c>
      <c r="P7" s="5">
        <f>SUM(L7:O7)</f>
        <v>2.160747663551402</v>
      </c>
      <c r="Q7" s="16">
        <f>P7/4</f>
        <v>0.54018691588785051</v>
      </c>
      <c r="R7" s="16">
        <f>Q7*100</f>
        <v>54.018691588785053</v>
      </c>
    </row>
    <row r="8" spans="4:22" x14ac:dyDescent="0.25">
      <c r="D8" s="1" t="s">
        <v>3</v>
      </c>
      <c r="E8" s="2" t="s">
        <v>7</v>
      </c>
      <c r="F8" s="1">
        <v>1</v>
      </c>
      <c r="G8" s="1">
        <v>2</v>
      </c>
      <c r="H8" s="1">
        <v>2</v>
      </c>
      <c r="K8" s="1" t="s">
        <v>3</v>
      </c>
      <c r="L8" s="4">
        <f>E16/E19</f>
        <v>0.18691588785046728</v>
      </c>
      <c r="M8" s="4">
        <f>F16/F19</f>
        <v>0.2</v>
      </c>
      <c r="N8" s="4">
        <f>G16/G19</f>
        <v>0.27272727272727276</v>
      </c>
      <c r="O8" s="4">
        <f>H16/H19</f>
        <v>0.18181818181818182</v>
      </c>
      <c r="P8" s="5">
        <f t="shared" ref="P8:P10" si="0">SUM(L8:O8)</f>
        <v>0.84146134239592185</v>
      </c>
      <c r="Q8" s="16">
        <f>P8/4</f>
        <v>0.21036533559898046</v>
      </c>
      <c r="R8" s="16">
        <f t="shared" ref="R8:R10" si="1">Q8*100</f>
        <v>21.036533559898047</v>
      </c>
      <c r="T8" s="11"/>
      <c r="U8" s="11"/>
      <c r="V8" s="11"/>
    </row>
    <row r="9" spans="4:22" x14ac:dyDescent="0.25">
      <c r="D9" s="1" t="s">
        <v>4</v>
      </c>
      <c r="E9" s="2" t="s">
        <v>9</v>
      </c>
      <c r="F9" s="2" t="s">
        <v>10</v>
      </c>
      <c r="G9" s="1">
        <v>1</v>
      </c>
      <c r="H9" s="1">
        <v>3</v>
      </c>
      <c r="K9" s="1" t="s">
        <v>4</v>
      </c>
      <c r="L9" s="4">
        <f>E17/E19</f>
        <v>0.14018691588785048</v>
      </c>
      <c r="M9" s="4">
        <f>F17/F19</f>
        <v>0.1</v>
      </c>
      <c r="N9" s="4">
        <f>G17/G19</f>
        <v>0.13636363636363638</v>
      </c>
      <c r="O9" s="4">
        <f>H17/H19</f>
        <v>0.27272727272727271</v>
      </c>
      <c r="P9" s="5">
        <f t="shared" si="0"/>
        <v>0.64927782497875963</v>
      </c>
      <c r="Q9" s="16">
        <f>P9/4</f>
        <v>0.16231945624468991</v>
      </c>
      <c r="R9" s="16">
        <f t="shared" si="1"/>
        <v>16.231945624468992</v>
      </c>
      <c r="T9" s="11"/>
      <c r="U9" s="15"/>
      <c r="V9" s="15"/>
    </row>
    <row r="10" spans="4:22" x14ac:dyDescent="0.25">
      <c r="D10" s="1" t="s">
        <v>5</v>
      </c>
      <c r="E10" s="2" t="s">
        <v>11</v>
      </c>
      <c r="F10" s="2" t="s">
        <v>10</v>
      </c>
      <c r="G10" s="2" t="s">
        <v>7</v>
      </c>
      <c r="H10" s="1">
        <v>1</v>
      </c>
      <c r="K10" s="1" t="s">
        <v>5</v>
      </c>
      <c r="L10" s="4">
        <f>E18/E19</f>
        <v>0.11214953271028039</v>
      </c>
      <c r="M10" s="4">
        <f>F18/F19</f>
        <v>0.1</v>
      </c>
      <c r="N10" s="4">
        <f>G18/G19</f>
        <v>4.5454545454545456E-2</v>
      </c>
      <c r="O10" s="4">
        <f>H18/H19</f>
        <v>9.0909090909090912E-2</v>
      </c>
      <c r="P10" s="5">
        <f t="shared" si="0"/>
        <v>0.34851316907391672</v>
      </c>
      <c r="Q10" s="16">
        <f>P10/4</f>
        <v>8.7128292268479179E-2</v>
      </c>
      <c r="R10" s="16">
        <f t="shared" si="1"/>
        <v>8.7128292268479175</v>
      </c>
      <c r="T10" s="11"/>
      <c r="U10" s="14"/>
      <c r="V10" s="14"/>
    </row>
    <row r="11" spans="4:22" x14ac:dyDescent="0.25">
      <c r="E11" t="s">
        <v>12</v>
      </c>
      <c r="K11" s="9" t="s">
        <v>17</v>
      </c>
      <c r="L11" s="19">
        <f>SUM(L7:L10)</f>
        <v>1</v>
      </c>
      <c r="M11" s="19">
        <f t="shared" ref="M11:R11" si="2">SUM(M7:M10)</f>
        <v>1</v>
      </c>
      <c r="N11" s="19">
        <f t="shared" si="2"/>
        <v>1.0000000000000002</v>
      </c>
      <c r="O11" s="19">
        <f t="shared" si="2"/>
        <v>1</v>
      </c>
      <c r="P11" s="19">
        <f t="shared" si="2"/>
        <v>4</v>
      </c>
      <c r="Q11" s="19">
        <f t="shared" si="2"/>
        <v>1</v>
      </c>
      <c r="R11" s="19">
        <f t="shared" si="2"/>
        <v>100</v>
      </c>
      <c r="T11" s="11"/>
      <c r="U11" s="14"/>
      <c r="V11" s="14"/>
    </row>
    <row r="12" spans="4:22" x14ac:dyDescent="0.25">
      <c r="T12" s="11"/>
      <c r="U12" s="14"/>
      <c r="V12" s="14"/>
    </row>
    <row r="13" spans="4:22" ht="18.75" x14ac:dyDescent="0.3">
      <c r="D13" s="31" t="s">
        <v>13</v>
      </c>
      <c r="E13" s="31"/>
      <c r="F13" s="31"/>
      <c r="G13" s="31"/>
      <c r="H13" s="31"/>
      <c r="K13" s="28" t="s">
        <v>44</v>
      </c>
      <c r="L13" s="28"/>
      <c r="M13" s="28"/>
      <c r="N13" s="22"/>
      <c r="O13" s="22"/>
      <c r="T13" s="11"/>
      <c r="U13" s="14"/>
      <c r="V13" s="14"/>
    </row>
    <row r="14" spans="4:22" x14ac:dyDescent="0.25"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K14" s="1" t="s">
        <v>38</v>
      </c>
      <c r="L14" s="20" t="s">
        <v>23</v>
      </c>
      <c r="O14" s="7"/>
      <c r="P14" s="7"/>
      <c r="Q14" s="7"/>
      <c r="T14" s="11"/>
      <c r="U14" s="11"/>
      <c r="V14" s="11"/>
    </row>
    <row r="15" spans="4:22" x14ac:dyDescent="0.25">
      <c r="D15" s="1" t="s">
        <v>2</v>
      </c>
      <c r="E15" s="1">
        <v>1</v>
      </c>
      <c r="F15" s="1">
        <v>3</v>
      </c>
      <c r="G15" s="1">
        <v>4</v>
      </c>
      <c r="H15" s="1">
        <v>5</v>
      </c>
      <c r="K15" s="1" t="s">
        <v>39</v>
      </c>
      <c r="L15" s="20" t="s">
        <v>24</v>
      </c>
      <c r="R15" s="8"/>
    </row>
    <row r="16" spans="4:22" x14ac:dyDescent="0.25">
      <c r="D16" s="1" t="s">
        <v>3</v>
      </c>
      <c r="E16" s="4">
        <f>E15/F15</f>
        <v>0.33333333333333331</v>
      </c>
      <c r="F16" s="1">
        <v>1</v>
      </c>
      <c r="G16" s="1">
        <v>2</v>
      </c>
      <c r="H16" s="1">
        <v>2</v>
      </c>
      <c r="K16" s="1" t="s">
        <v>40</v>
      </c>
      <c r="L16" s="20" t="s">
        <v>25</v>
      </c>
    </row>
    <row r="17" spans="4:17" x14ac:dyDescent="0.25">
      <c r="D17" s="1" t="s">
        <v>4</v>
      </c>
      <c r="E17" s="4">
        <f>E15/G15</f>
        <v>0.25</v>
      </c>
      <c r="F17" s="4">
        <f>F16/G16</f>
        <v>0.5</v>
      </c>
      <c r="G17" s="1">
        <v>1</v>
      </c>
      <c r="H17" s="1">
        <v>3</v>
      </c>
      <c r="K17" s="1" t="s">
        <v>41</v>
      </c>
      <c r="L17" s="20" t="s">
        <v>26</v>
      </c>
    </row>
    <row r="18" spans="4:17" x14ac:dyDescent="0.25">
      <c r="D18" s="1" t="s">
        <v>5</v>
      </c>
      <c r="E18" s="4">
        <f>E15/H15</f>
        <v>0.2</v>
      </c>
      <c r="F18" s="4">
        <f>F16/H16</f>
        <v>0.5</v>
      </c>
      <c r="G18" s="4">
        <f>G17/H17</f>
        <v>0.33333333333333331</v>
      </c>
      <c r="H18" s="1">
        <v>1</v>
      </c>
      <c r="K18" s="1" t="s">
        <v>42</v>
      </c>
      <c r="L18" s="20" t="s">
        <v>27</v>
      </c>
    </row>
    <row r="19" spans="4:17" x14ac:dyDescent="0.25">
      <c r="D19" s="9" t="s">
        <v>8</v>
      </c>
      <c r="E19" s="4">
        <f>SUM(E15:E18)</f>
        <v>1.7833333333333332</v>
      </c>
      <c r="F19" s="1">
        <f t="shared" ref="F19:H19" si="3">SUM(F15:F18)</f>
        <v>5</v>
      </c>
      <c r="G19" s="4">
        <f t="shared" si="3"/>
        <v>7.333333333333333</v>
      </c>
      <c r="H19" s="1">
        <f t="shared" si="3"/>
        <v>11</v>
      </c>
      <c r="K19" s="1" t="s">
        <v>43</v>
      </c>
      <c r="L19" s="20" t="s">
        <v>28</v>
      </c>
    </row>
    <row r="20" spans="4:17" x14ac:dyDescent="0.25">
      <c r="K20" s="1" t="s">
        <v>45</v>
      </c>
      <c r="L20" s="20" t="s">
        <v>29</v>
      </c>
    </row>
    <row r="21" spans="4:17" x14ac:dyDescent="0.25">
      <c r="K21" s="1" t="s">
        <v>46</v>
      </c>
      <c r="L21" s="20" t="s">
        <v>30</v>
      </c>
    </row>
    <row r="22" spans="4:17" x14ac:dyDescent="0.25">
      <c r="K22" s="1" t="s">
        <v>47</v>
      </c>
      <c r="L22" s="20" t="s">
        <v>31</v>
      </c>
    </row>
    <row r="23" spans="4:17" ht="18.75" x14ac:dyDescent="0.3">
      <c r="D23" s="27" t="s">
        <v>19</v>
      </c>
      <c r="E23" s="27"/>
      <c r="F23" s="27"/>
      <c r="G23" s="27"/>
      <c r="H23" s="27"/>
      <c r="K23" s="1" t="s">
        <v>48</v>
      </c>
      <c r="L23" s="20" t="s">
        <v>32</v>
      </c>
    </row>
    <row r="24" spans="4:17" x14ac:dyDescent="0.25">
      <c r="K24" s="1" t="s">
        <v>49</v>
      </c>
      <c r="L24" s="20" t="s">
        <v>33</v>
      </c>
    </row>
    <row r="29" spans="4:17" ht="18.75" x14ac:dyDescent="0.3">
      <c r="L29" s="27" t="s">
        <v>34</v>
      </c>
      <c r="M29" s="27"/>
      <c r="N29" s="27"/>
      <c r="O29" s="27"/>
      <c r="P29" s="27"/>
      <c r="Q29" s="27"/>
    </row>
    <row r="32" spans="4:17" x14ac:dyDescent="0.25">
      <c r="D32" s="20" t="s">
        <v>20</v>
      </c>
      <c r="E32" s="20" t="s">
        <v>21</v>
      </c>
      <c r="F32" s="20" t="s">
        <v>22</v>
      </c>
      <c r="G32" s="20" t="s">
        <v>3</v>
      </c>
      <c r="H32" s="20" t="s">
        <v>4</v>
      </c>
      <c r="I32" s="20" t="s">
        <v>5</v>
      </c>
      <c r="L32" s="20" t="s">
        <v>20</v>
      </c>
      <c r="M32" s="20" t="s">
        <v>21</v>
      </c>
      <c r="N32" s="20" t="s">
        <v>22</v>
      </c>
      <c r="O32" s="20" t="s">
        <v>3</v>
      </c>
      <c r="P32" s="20" t="s">
        <v>4</v>
      </c>
      <c r="Q32" s="20" t="s">
        <v>5</v>
      </c>
    </row>
    <row r="33" spans="4:21" x14ac:dyDescent="0.25">
      <c r="D33" s="20">
        <v>1</v>
      </c>
      <c r="E33" s="20" t="s">
        <v>38</v>
      </c>
      <c r="F33" s="20">
        <v>3</v>
      </c>
      <c r="G33" s="20">
        <v>7</v>
      </c>
      <c r="H33" s="20">
        <v>7</v>
      </c>
      <c r="I33" s="20">
        <v>5</v>
      </c>
      <c r="L33" s="20">
        <v>1</v>
      </c>
      <c r="M33" s="20" t="s">
        <v>38</v>
      </c>
      <c r="N33" s="20">
        <f>(F33-F45)/(F44-F45)</f>
        <v>0</v>
      </c>
      <c r="O33" s="20">
        <f>(G33-G45)/(G44-G45)</f>
        <v>1</v>
      </c>
      <c r="P33" s="20">
        <f>(H33-H45)/(H44-H45)</f>
        <v>1</v>
      </c>
      <c r="Q33" s="20">
        <f>(I33-I45)/(I44-I45)</f>
        <v>0.5</v>
      </c>
    </row>
    <row r="34" spans="4:21" x14ac:dyDescent="0.25">
      <c r="D34" s="20">
        <v>2</v>
      </c>
      <c r="E34" s="20" t="s">
        <v>39</v>
      </c>
      <c r="F34" s="20">
        <v>5</v>
      </c>
      <c r="G34" s="20">
        <v>3</v>
      </c>
      <c r="H34" s="20">
        <v>3</v>
      </c>
      <c r="I34" s="20">
        <v>5</v>
      </c>
      <c r="L34" s="20">
        <v>2</v>
      </c>
      <c r="M34" s="20" t="s">
        <v>39</v>
      </c>
      <c r="N34" s="20">
        <f>(F34-F45)/(F44-F45)</f>
        <v>0.5</v>
      </c>
      <c r="O34" s="20">
        <f>(G34-G45)/(G44-G45)</f>
        <v>0</v>
      </c>
      <c r="P34" s="20">
        <f>(H34-H45)/(H44-H45)</f>
        <v>0</v>
      </c>
      <c r="Q34" s="20">
        <f>(I34-I45)/(I44-I45)</f>
        <v>0.5</v>
      </c>
    </row>
    <row r="35" spans="4:21" x14ac:dyDescent="0.25">
      <c r="D35" s="20">
        <v>3</v>
      </c>
      <c r="E35" s="20" t="s">
        <v>40</v>
      </c>
      <c r="F35" s="20">
        <v>3</v>
      </c>
      <c r="G35" s="20">
        <v>3</v>
      </c>
      <c r="H35" s="20">
        <v>5</v>
      </c>
      <c r="I35" s="20">
        <v>5</v>
      </c>
      <c r="L35" s="20">
        <v>3</v>
      </c>
      <c r="M35" s="20" t="s">
        <v>40</v>
      </c>
      <c r="N35" s="20">
        <f>(F35-F45)/(F44-F45)</f>
        <v>0</v>
      </c>
      <c r="O35" s="20">
        <f>(G35-G45)/(G44-G45)</f>
        <v>0</v>
      </c>
      <c r="P35" s="20">
        <f>(H35-H45)/(H44-H45)</f>
        <v>0.5</v>
      </c>
      <c r="Q35" s="20">
        <f>(I35-I45)/(I44-I45)</f>
        <v>0.5</v>
      </c>
      <c r="U35" s="6"/>
    </row>
    <row r="36" spans="4:21" x14ac:dyDescent="0.25">
      <c r="D36" s="20">
        <v>4</v>
      </c>
      <c r="E36" s="20" t="s">
        <v>41</v>
      </c>
      <c r="F36" s="20">
        <v>5</v>
      </c>
      <c r="G36" s="20">
        <v>3</v>
      </c>
      <c r="H36" s="20">
        <v>3</v>
      </c>
      <c r="I36" s="20">
        <v>5</v>
      </c>
      <c r="L36" s="20">
        <v>4</v>
      </c>
      <c r="M36" s="20" t="s">
        <v>41</v>
      </c>
      <c r="N36" s="20">
        <f>(F36-F45)/(F44-F45)</f>
        <v>0.5</v>
      </c>
      <c r="O36" s="20">
        <f>(G36-G45)/(G44-G45)</f>
        <v>0</v>
      </c>
      <c r="P36" s="20">
        <f>(H36-H45)/(H44-H45)</f>
        <v>0</v>
      </c>
      <c r="Q36" s="20">
        <f>(I36-I45)/(I44-I45)</f>
        <v>0.5</v>
      </c>
    </row>
    <row r="37" spans="4:21" x14ac:dyDescent="0.25">
      <c r="D37" s="20">
        <v>5</v>
      </c>
      <c r="E37" s="20" t="s">
        <v>42</v>
      </c>
      <c r="F37" s="20">
        <v>3</v>
      </c>
      <c r="G37" s="20">
        <v>3</v>
      </c>
      <c r="H37" s="20">
        <v>5</v>
      </c>
      <c r="I37" s="20">
        <v>5</v>
      </c>
      <c r="L37" s="20">
        <v>5</v>
      </c>
      <c r="M37" s="20" t="s">
        <v>42</v>
      </c>
      <c r="N37" s="20">
        <f>(F37-F45)/(F44-F45)</f>
        <v>0</v>
      </c>
      <c r="O37" s="20">
        <f>(G37-G45)/(G44-G45)</f>
        <v>0</v>
      </c>
      <c r="P37" s="20">
        <f>(H37-H45)/(H44-H45)</f>
        <v>0.5</v>
      </c>
      <c r="Q37" s="20">
        <f>(I37-I45)/(I44-I45)</f>
        <v>0.5</v>
      </c>
    </row>
    <row r="38" spans="4:21" x14ac:dyDescent="0.25">
      <c r="D38" s="20">
        <v>6</v>
      </c>
      <c r="E38" s="20" t="s">
        <v>43</v>
      </c>
      <c r="F38" s="20">
        <v>3</v>
      </c>
      <c r="G38" s="20">
        <v>3</v>
      </c>
      <c r="H38" s="20">
        <v>3</v>
      </c>
      <c r="I38" s="20">
        <v>3</v>
      </c>
      <c r="L38" s="20">
        <v>6</v>
      </c>
      <c r="M38" s="20" t="s">
        <v>43</v>
      </c>
      <c r="N38" s="20">
        <f>(F38-F45)/(F44-F45)</f>
        <v>0</v>
      </c>
      <c r="O38" s="20">
        <f>(G38-G45)/(G44-G45)</f>
        <v>0</v>
      </c>
      <c r="P38" s="20">
        <f>(H38-H45)/(H44-H45)</f>
        <v>0</v>
      </c>
      <c r="Q38" s="20">
        <f>(I38-I45)/(I44-I45)</f>
        <v>0</v>
      </c>
    </row>
    <row r="39" spans="4:21" x14ac:dyDescent="0.25">
      <c r="D39" s="20">
        <v>7</v>
      </c>
      <c r="E39" s="20" t="s">
        <v>45</v>
      </c>
      <c r="F39" s="20">
        <v>7</v>
      </c>
      <c r="G39" s="20">
        <v>7</v>
      </c>
      <c r="H39" s="20">
        <v>7</v>
      </c>
      <c r="I39" s="20">
        <v>5</v>
      </c>
      <c r="L39" s="20">
        <v>7</v>
      </c>
      <c r="M39" s="20" t="s">
        <v>45</v>
      </c>
      <c r="N39" s="20">
        <f>(F39-F45)/(F44-F45)</f>
        <v>1</v>
      </c>
      <c r="O39" s="20">
        <f>(G39-G45)/(G44-G45)</f>
        <v>1</v>
      </c>
      <c r="P39" s="20">
        <f>(H39-H45)/(H44-H45)</f>
        <v>1</v>
      </c>
      <c r="Q39" s="20">
        <f>(I39-I45)/(I44-I45)</f>
        <v>0.5</v>
      </c>
    </row>
    <row r="40" spans="4:21" x14ac:dyDescent="0.25">
      <c r="D40" s="20">
        <v>8</v>
      </c>
      <c r="E40" s="20" t="s">
        <v>46</v>
      </c>
      <c r="F40" s="20">
        <v>7</v>
      </c>
      <c r="G40" s="20">
        <v>7</v>
      </c>
      <c r="H40" s="20">
        <v>5</v>
      </c>
      <c r="I40" s="20">
        <v>5</v>
      </c>
      <c r="L40" s="20">
        <v>8</v>
      </c>
      <c r="M40" s="20" t="s">
        <v>46</v>
      </c>
      <c r="N40" s="20">
        <f>(F40-F45)/(F44-F45)</f>
        <v>1</v>
      </c>
      <c r="O40" s="20">
        <f>(G40-G45)/(G44-G45)</f>
        <v>1</v>
      </c>
      <c r="P40" s="20">
        <f>(H40-H45)/(H44-H45)</f>
        <v>0.5</v>
      </c>
      <c r="Q40" s="20">
        <f>(I40-I45)/(I44-I45)</f>
        <v>0.5</v>
      </c>
    </row>
    <row r="41" spans="4:21" x14ac:dyDescent="0.25">
      <c r="D41" s="20">
        <v>9</v>
      </c>
      <c r="E41" s="20" t="s">
        <v>47</v>
      </c>
      <c r="F41" s="20">
        <v>7</v>
      </c>
      <c r="G41" s="20">
        <v>7</v>
      </c>
      <c r="H41" s="20">
        <v>7</v>
      </c>
      <c r="I41" s="20">
        <v>7</v>
      </c>
      <c r="L41" s="20">
        <v>9</v>
      </c>
      <c r="M41" s="20" t="s">
        <v>47</v>
      </c>
      <c r="N41" s="20">
        <f>(F41-F45)/(F44-F45)</f>
        <v>1</v>
      </c>
      <c r="O41" s="20">
        <f>(G41-G45)/(G44-G45)</f>
        <v>1</v>
      </c>
      <c r="P41" s="20">
        <f>(H41-H45)/(H44-H45)</f>
        <v>1</v>
      </c>
      <c r="Q41" s="20">
        <f>(I41-I45)/(I44-I45)</f>
        <v>1</v>
      </c>
    </row>
    <row r="42" spans="4:21" x14ac:dyDescent="0.25">
      <c r="D42" s="20">
        <v>10</v>
      </c>
      <c r="E42" s="20" t="s">
        <v>48</v>
      </c>
      <c r="F42" s="20">
        <v>7</v>
      </c>
      <c r="G42" s="20">
        <v>7</v>
      </c>
      <c r="H42" s="20">
        <v>3</v>
      </c>
      <c r="I42" s="20">
        <v>5</v>
      </c>
      <c r="L42" s="20">
        <v>10</v>
      </c>
      <c r="M42" s="20" t="s">
        <v>48</v>
      </c>
      <c r="N42" s="20">
        <f>(F42-F45)/(F44-F45)</f>
        <v>1</v>
      </c>
      <c r="O42" s="20">
        <f>(G42-G45)/(G44-G45)</f>
        <v>1</v>
      </c>
      <c r="P42" s="20">
        <f>(H42-H45)/(H44-H45)</f>
        <v>0</v>
      </c>
      <c r="Q42" s="20">
        <f>(I42-I45)/(I44-I45)</f>
        <v>0.5</v>
      </c>
    </row>
    <row r="43" spans="4:21" x14ac:dyDescent="0.25">
      <c r="D43" s="20">
        <v>11</v>
      </c>
      <c r="E43" s="20" t="s">
        <v>49</v>
      </c>
      <c r="F43" s="20">
        <v>5</v>
      </c>
      <c r="G43" s="20">
        <v>7</v>
      </c>
      <c r="H43" s="20">
        <v>7</v>
      </c>
      <c r="I43" s="20">
        <v>7</v>
      </c>
      <c r="L43" s="20">
        <v>11</v>
      </c>
      <c r="M43" s="20" t="s">
        <v>49</v>
      </c>
      <c r="N43" s="20">
        <f>(F43-F45)/(F44-F45)</f>
        <v>0.5</v>
      </c>
      <c r="O43" s="20">
        <f>(G43-G45)/(G44-G45)</f>
        <v>1</v>
      </c>
      <c r="P43" s="20">
        <f>(H43-H45)/(H44-H45)</f>
        <v>1</v>
      </c>
      <c r="Q43" s="20">
        <f>(I43-I45)/(I44-I45)</f>
        <v>1</v>
      </c>
    </row>
    <row r="44" spans="4:21" x14ac:dyDescent="0.25">
      <c r="D44" s="30" t="s">
        <v>35</v>
      </c>
      <c r="E44" s="30"/>
      <c r="F44" s="1">
        <f>MAX(F33:F43)</f>
        <v>7</v>
      </c>
      <c r="G44" s="1">
        <f t="shared" ref="G44:I44" si="4">MAX(G33:G43)</f>
        <v>7</v>
      </c>
      <c r="H44" s="1">
        <f t="shared" si="4"/>
        <v>7</v>
      </c>
      <c r="I44" s="1">
        <f t="shared" si="4"/>
        <v>7</v>
      </c>
    </row>
    <row r="45" spans="4:21" x14ac:dyDescent="0.25">
      <c r="D45" s="30" t="s">
        <v>36</v>
      </c>
      <c r="E45" s="30"/>
      <c r="F45" s="1">
        <f>MIN(F33:F43)</f>
        <v>3</v>
      </c>
      <c r="G45" s="1">
        <f t="shared" ref="G45:I45" si="5">MIN(G33:G43)</f>
        <v>3</v>
      </c>
      <c r="H45" s="1">
        <f t="shared" si="5"/>
        <v>3</v>
      </c>
      <c r="I45" s="1">
        <f t="shared" si="5"/>
        <v>3</v>
      </c>
    </row>
    <row r="49" spans="4:26" ht="18.75" x14ac:dyDescent="0.3">
      <c r="D49" s="27" t="s">
        <v>37</v>
      </c>
      <c r="E49" s="27"/>
      <c r="F49" s="27"/>
      <c r="G49" s="27"/>
      <c r="H49" s="27"/>
    </row>
    <row r="55" spans="4:26" x14ac:dyDescent="0.25">
      <c r="D55" s="20" t="s">
        <v>21</v>
      </c>
      <c r="E55" s="20" t="s">
        <v>22</v>
      </c>
      <c r="F55" s="20" t="s">
        <v>3</v>
      </c>
      <c r="G55" s="20" t="s">
        <v>4</v>
      </c>
      <c r="H55" s="20" t="s">
        <v>5</v>
      </c>
      <c r="J55" s="20" t="s">
        <v>21</v>
      </c>
      <c r="K55" s="20" t="s">
        <v>22</v>
      </c>
      <c r="L55" s="20" t="s">
        <v>3</v>
      </c>
      <c r="M55" s="20" t="s">
        <v>4</v>
      </c>
      <c r="N55" s="20" t="s">
        <v>5</v>
      </c>
      <c r="P55" s="20" t="s">
        <v>21</v>
      </c>
      <c r="Q55" s="20" t="s">
        <v>22</v>
      </c>
      <c r="R55" s="20" t="s">
        <v>3</v>
      </c>
      <c r="S55" s="20" t="s">
        <v>4</v>
      </c>
      <c r="T55" s="20" t="s">
        <v>5</v>
      </c>
      <c r="V55" s="20" t="s">
        <v>21</v>
      </c>
      <c r="W55" s="20" t="s">
        <v>22</v>
      </c>
      <c r="X55" s="20" t="s">
        <v>3</v>
      </c>
      <c r="Y55" s="20" t="s">
        <v>4</v>
      </c>
      <c r="Z55" s="20" t="s">
        <v>5</v>
      </c>
    </row>
    <row r="56" spans="4:26" x14ac:dyDescent="0.25">
      <c r="D56" s="20" t="s">
        <v>50</v>
      </c>
      <c r="E56" s="20">
        <f>N33-N34</f>
        <v>-0.5</v>
      </c>
      <c r="F56" s="20">
        <f>O33-O34</f>
        <v>1</v>
      </c>
      <c r="G56" s="20">
        <f t="shared" ref="G56:H56" si="6">P33-P34</f>
        <v>1</v>
      </c>
      <c r="H56" s="20">
        <f t="shared" si="6"/>
        <v>0</v>
      </c>
      <c r="J56" s="20" t="s">
        <v>81</v>
      </c>
      <c r="K56" s="20">
        <f>N36-N33</f>
        <v>0.5</v>
      </c>
      <c r="L56" s="20">
        <f t="shared" ref="L56:N56" si="7">O36-O33</f>
        <v>-1</v>
      </c>
      <c r="M56" s="20">
        <f t="shared" si="7"/>
        <v>-1</v>
      </c>
      <c r="N56" s="20">
        <f t="shared" si="7"/>
        <v>0</v>
      </c>
      <c r="P56" s="20" t="s">
        <v>115</v>
      </c>
      <c r="Q56" s="20">
        <f>N39-N33</f>
        <v>1</v>
      </c>
      <c r="R56" s="20">
        <f t="shared" ref="R56:T56" si="8">O39-O33</f>
        <v>0</v>
      </c>
      <c r="S56" s="20">
        <f t="shared" si="8"/>
        <v>0</v>
      </c>
      <c r="T56" s="20">
        <f t="shared" si="8"/>
        <v>0</v>
      </c>
      <c r="V56" s="20" t="s">
        <v>148</v>
      </c>
      <c r="W56" s="20">
        <f>N42-N33</f>
        <v>1</v>
      </c>
      <c r="X56" s="20">
        <f t="shared" ref="X56:Z56" si="9">O42-O33</f>
        <v>0</v>
      </c>
      <c r="Y56" s="20">
        <f t="shared" si="9"/>
        <v>-1</v>
      </c>
      <c r="Z56" s="20">
        <f t="shared" si="9"/>
        <v>0</v>
      </c>
    </row>
    <row r="57" spans="4:26" x14ac:dyDescent="0.25">
      <c r="D57" s="20" t="s">
        <v>52</v>
      </c>
      <c r="E57" s="20">
        <f>N33-N35</f>
        <v>0</v>
      </c>
      <c r="F57" s="20">
        <f t="shared" ref="F57:H57" si="10">O33-O35</f>
        <v>1</v>
      </c>
      <c r="G57" s="20">
        <f t="shared" si="10"/>
        <v>0.5</v>
      </c>
      <c r="H57" s="20">
        <f t="shared" si="10"/>
        <v>0</v>
      </c>
      <c r="J57" s="20" t="s">
        <v>82</v>
      </c>
      <c r="K57" s="20">
        <f>N36-N34</f>
        <v>0</v>
      </c>
      <c r="L57" s="20">
        <f t="shared" ref="L57:N57" si="11">O36-O34</f>
        <v>0</v>
      </c>
      <c r="M57" s="20">
        <f t="shared" si="11"/>
        <v>0</v>
      </c>
      <c r="N57" s="20">
        <f t="shared" si="11"/>
        <v>0</v>
      </c>
      <c r="P57" s="20" t="s">
        <v>114</v>
      </c>
      <c r="Q57" s="20">
        <f>N39-N34</f>
        <v>0.5</v>
      </c>
      <c r="R57" s="20">
        <f t="shared" ref="R57:T57" si="12">O39-O34</f>
        <v>1</v>
      </c>
      <c r="S57" s="20">
        <f t="shared" si="12"/>
        <v>1</v>
      </c>
      <c r="T57" s="20">
        <f t="shared" si="12"/>
        <v>0</v>
      </c>
      <c r="V57" s="20" t="s">
        <v>147</v>
      </c>
      <c r="W57" s="20">
        <f>N42-N34</f>
        <v>0.5</v>
      </c>
      <c r="X57" s="20">
        <f>O42-O34</f>
        <v>1</v>
      </c>
      <c r="Y57" s="20">
        <f t="shared" ref="Y57:Z57" si="13">P42-P34</f>
        <v>0</v>
      </c>
      <c r="Z57" s="20">
        <f t="shared" si="13"/>
        <v>0</v>
      </c>
    </row>
    <row r="58" spans="4:26" x14ac:dyDescent="0.25">
      <c r="D58" s="20" t="s">
        <v>53</v>
      </c>
      <c r="E58" s="20">
        <f>N33-N36</f>
        <v>-0.5</v>
      </c>
      <c r="F58" s="20">
        <f t="shared" ref="F58:H58" si="14">O33-O36</f>
        <v>1</v>
      </c>
      <c r="G58" s="20">
        <f t="shared" si="14"/>
        <v>1</v>
      </c>
      <c r="H58" s="20">
        <f t="shared" si="14"/>
        <v>0</v>
      </c>
      <c r="J58" s="20" t="s">
        <v>80</v>
      </c>
      <c r="K58" s="20">
        <f>N36-N35</f>
        <v>0.5</v>
      </c>
      <c r="L58" s="20">
        <f t="shared" ref="L58:N58" si="15">O36-O35</f>
        <v>0</v>
      </c>
      <c r="M58" s="20">
        <f t="shared" si="15"/>
        <v>-0.5</v>
      </c>
      <c r="N58" s="20">
        <f t="shared" si="15"/>
        <v>0</v>
      </c>
      <c r="P58" s="20" t="s">
        <v>113</v>
      </c>
      <c r="Q58" s="20">
        <f>N39-N35</f>
        <v>1</v>
      </c>
      <c r="R58" s="20">
        <f t="shared" ref="R58:T58" si="16">O39-O35</f>
        <v>1</v>
      </c>
      <c r="S58" s="20">
        <f t="shared" si="16"/>
        <v>0.5</v>
      </c>
      <c r="T58" s="20">
        <f t="shared" si="16"/>
        <v>0</v>
      </c>
      <c r="V58" s="20" t="s">
        <v>146</v>
      </c>
      <c r="W58" s="20">
        <f>N42-N35</f>
        <v>1</v>
      </c>
      <c r="X58" s="20">
        <f t="shared" ref="X58:Z58" si="17">O42-O35</f>
        <v>1</v>
      </c>
      <c r="Y58" s="20">
        <f t="shared" si="17"/>
        <v>-0.5</v>
      </c>
      <c r="Z58" s="20">
        <f t="shared" si="17"/>
        <v>0</v>
      </c>
    </row>
    <row r="59" spans="4:26" x14ac:dyDescent="0.25">
      <c r="D59" s="20" t="s">
        <v>54</v>
      </c>
      <c r="E59" s="20">
        <f>N33-N37</f>
        <v>0</v>
      </c>
      <c r="F59" s="20">
        <f t="shared" ref="F59:H59" si="18">O33-O37</f>
        <v>1</v>
      </c>
      <c r="G59" s="20">
        <f t="shared" si="18"/>
        <v>0.5</v>
      </c>
      <c r="H59" s="20">
        <f t="shared" si="18"/>
        <v>0</v>
      </c>
      <c r="J59" s="20" t="s">
        <v>83</v>
      </c>
      <c r="K59" s="20">
        <f>N36-N37</f>
        <v>0.5</v>
      </c>
      <c r="L59" s="20">
        <f t="shared" ref="L59:N59" si="19">O36-O37</f>
        <v>0</v>
      </c>
      <c r="M59" s="20">
        <f t="shared" si="19"/>
        <v>-0.5</v>
      </c>
      <c r="N59" s="20">
        <f t="shared" si="19"/>
        <v>0</v>
      </c>
      <c r="P59" s="20" t="s">
        <v>112</v>
      </c>
      <c r="Q59" s="20">
        <f>N39-N36</f>
        <v>0.5</v>
      </c>
      <c r="R59" s="20">
        <f t="shared" ref="R59:T59" si="20">O39-O36</f>
        <v>1</v>
      </c>
      <c r="S59" s="20">
        <f t="shared" si="20"/>
        <v>1</v>
      </c>
      <c r="T59" s="20">
        <f t="shared" si="20"/>
        <v>0</v>
      </c>
      <c r="V59" s="20" t="s">
        <v>145</v>
      </c>
      <c r="W59" s="20">
        <f>N42-N36</f>
        <v>0.5</v>
      </c>
      <c r="X59" s="20">
        <f t="shared" ref="X59:Z59" si="21">O42-O36</f>
        <v>1</v>
      </c>
      <c r="Y59" s="20">
        <f t="shared" si="21"/>
        <v>0</v>
      </c>
      <c r="Z59" s="20">
        <f t="shared" si="21"/>
        <v>0</v>
      </c>
    </row>
    <row r="60" spans="4:26" x14ac:dyDescent="0.25">
      <c r="D60" s="20" t="s">
        <v>55</v>
      </c>
      <c r="E60" s="20">
        <f>N33-N38</f>
        <v>0</v>
      </c>
      <c r="F60" s="20">
        <f t="shared" ref="F60:H60" si="22">O33-O38</f>
        <v>1</v>
      </c>
      <c r="G60" s="20">
        <f t="shared" si="22"/>
        <v>1</v>
      </c>
      <c r="H60" s="20">
        <f t="shared" si="22"/>
        <v>0.5</v>
      </c>
      <c r="J60" s="20" t="s">
        <v>84</v>
      </c>
      <c r="K60" s="20">
        <f>N36-N38</f>
        <v>0.5</v>
      </c>
      <c r="L60" s="20">
        <f t="shared" ref="L60:N60" si="23">O36-O38</f>
        <v>0</v>
      </c>
      <c r="M60" s="20">
        <f t="shared" si="23"/>
        <v>0</v>
      </c>
      <c r="N60" s="20">
        <f t="shared" si="23"/>
        <v>0.5</v>
      </c>
      <c r="P60" s="20" t="s">
        <v>111</v>
      </c>
      <c r="Q60" s="20">
        <f>N39-N37</f>
        <v>1</v>
      </c>
      <c r="R60" s="20">
        <f t="shared" ref="R60:T60" si="24">O39-O37</f>
        <v>1</v>
      </c>
      <c r="S60" s="20">
        <f t="shared" si="24"/>
        <v>0.5</v>
      </c>
      <c r="T60" s="20">
        <f t="shared" si="24"/>
        <v>0</v>
      </c>
      <c r="V60" s="20" t="s">
        <v>144</v>
      </c>
      <c r="W60" s="20">
        <f>N42-N37</f>
        <v>1</v>
      </c>
      <c r="X60" s="20">
        <f t="shared" ref="X60:Z60" si="25">O42-O37</f>
        <v>1</v>
      </c>
      <c r="Y60" s="20">
        <f t="shared" si="25"/>
        <v>-0.5</v>
      </c>
      <c r="Z60" s="20">
        <f t="shared" si="25"/>
        <v>0</v>
      </c>
    </row>
    <row r="61" spans="4:26" x14ac:dyDescent="0.25">
      <c r="D61" s="20" t="s">
        <v>56</v>
      </c>
      <c r="E61" s="20">
        <f>N33-N39</f>
        <v>-1</v>
      </c>
      <c r="F61" s="20">
        <f t="shared" ref="F61:H61" si="26">O33-O39</f>
        <v>0</v>
      </c>
      <c r="G61" s="20">
        <f t="shared" si="26"/>
        <v>0</v>
      </c>
      <c r="H61" s="20">
        <f t="shared" si="26"/>
        <v>0</v>
      </c>
      <c r="J61" s="20" t="s">
        <v>85</v>
      </c>
      <c r="K61" s="20">
        <f>N36-N39</f>
        <v>-0.5</v>
      </c>
      <c r="L61" s="20">
        <f t="shared" ref="L61:N61" si="27">O36-O39</f>
        <v>-1</v>
      </c>
      <c r="M61" s="20">
        <f t="shared" si="27"/>
        <v>-1</v>
      </c>
      <c r="N61" s="20">
        <f t="shared" si="27"/>
        <v>0</v>
      </c>
      <c r="P61" s="20" t="s">
        <v>110</v>
      </c>
      <c r="Q61" s="20">
        <f>N39-N38</f>
        <v>1</v>
      </c>
      <c r="R61" s="20">
        <f t="shared" ref="R61:T61" si="28">O39-O38</f>
        <v>1</v>
      </c>
      <c r="S61" s="20">
        <f t="shared" si="28"/>
        <v>1</v>
      </c>
      <c r="T61" s="20">
        <f t="shared" si="28"/>
        <v>0.5</v>
      </c>
      <c r="V61" s="20" t="s">
        <v>143</v>
      </c>
      <c r="W61" s="20">
        <f>N42-N38</f>
        <v>1</v>
      </c>
      <c r="X61" s="20">
        <f t="shared" ref="X61:Z61" si="29">O42-O38</f>
        <v>1</v>
      </c>
      <c r="Y61" s="20">
        <f t="shared" si="29"/>
        <v>0</v>
      </c>
      <c r="Z61" s="20">
        <f t="shared" si="29"/>
        <v>0.5</v>
      </c>
    </row>
    <row r="62" spans="4:26" x14ac:dyDescent="0.25">
      <c r="D62" s="20" t="s">
        <v>57</v>
      </c>
      <c r="E62" s="20">
        <f>N33-N40</f>
        <v>-1</v>
      </c>
      <c r="F62" s="20">
        <f t="shared" ref="F62:H62" si="30">O33-O40</f>
        <v>0</v>
      </c>
      <c r="G62" s="20">
        <f t="shared" si="30"/>
        <v>0.5</v>
      </c>
      <c r="H62" s="20">
        <f t="shared" si="30"/>
        <v>0</v>
      </c>
      <c r="J62" s="20" t="s">
        <v>86</v>
      </c>
      <c r="K62" s="20">
        <f>N36-N40</f>
        <v>-0.5</v>
      </c>
      <c r="L62" s="20">
        <f t="shared" ref="L62:N62" si="31">O36-O40</f>
        <v>-1</v>
      </c>
      <c r="M62" s="20">
        <f t="shared" si="31"/>
        <v>-0.5</v>
      </c>
      <c r="N62" s="20">
        <f t="shared" si="31"/>
        <v>0</v>
      </c>
      <c r="P62" s="20" t="s">
        <v>116</v>
      </c>
      <c r="Q62" s="20">
        <f>N39-N40</f>
        <v>0</v>
      </c>
      <c r="R62" s="20">
        <f t="shared" ref="R62:T62" si="32">O39-O40</f>
        <v>0</v>
      </c>
      <c r="S62" s="20">
        <f t="shared" si="32"/>
        <v>0.5</v>
      </c>
      <c r="T62" s="20">
        <f t="shared" si="32"/>
        <v>0</v>
      </c>
      <c r="V62" s="20" t="s">
        <v>142</v>
      </c>
      <c r="W62" s="20">
        <f>N42-N39</f>
        <v>0</v>
      </c>
      <c r="X62" s="20">
        <f t="shared" ref="X62:Z62" si="33">O42-O39</f>
        <v>0</v>
      </c>
      <c r="Y62" s="20">
        <f t="shared" si="33"/>
        <v>-1</v>
      </c>
      <c r="Z62" s="20">
        <f t="shared" si="33"/>
        <v>0</v>
      </c>
    </row>
    <row r="63" spans="4:26" x14ac:dyDescent="0.25">
      <c r="D63" s="20" t="s">
        <v>58</v>
      </c>
      <c r="E63" s="20">
        <f>N33-N41</f>
        <v>-1</v>
      </c>
      <c r="F63" s="20">
        <f t="shared" ref="F63:H63" si="34">O33-O41</f>
        <v>0</v>
      </c>
      <c r="G63" s="20">
        <f t="shared" si="34"/>
        <v>0</v>
      </c>
      <c r="H63" s="20">
        <f t="shared" si="34"/>
        <v>-0.5</v>
      </c>
      <c r="J63" s="20" t="s">
        <v>87</v>
      </c>
      <c r="K63" s="20">
        <f>N36-N41</f>
        <v>-0.5</v>
      </c>
      <c r="L63" s="20">
        <f t="shared" ref="L63:N63" si="35">O36-O41</f>
        <v>-1</v>
      </c>
      <c r="M63" s="20">
        <f t="shared" si="35"/>
        <v>-1</v>
      </c>
      <c r="N63" s="20">
        <f t="shared" si="35"/>
        <v>-0.5</v>
      </c>
      <c r="P63" s="20" t="s">
        <v>117</v>
      </c>
      <c r="Q63" s="20">
        <f>N39-N41</f>
        <v>0</v>
      </c>
      <c r="R63" s="20">
        <f t="shared" ref="R63:T63" si="36">O39-O41</f>
        <v>0</v>
      </c>
      <c r="S63" s="20">
        <f t="shared" si="36"/>
        <v>0</v>
      </c>
      <c r="T63" s="20">
        <f t="shared" si="36"/>
        <v>-0.5</v>
      </c>
      <c r="V63" s="20" t="s">
        <v>141</v>
      </c>
      <c r="W63" s="20">
        <f>N42-N40</f>
        <v>0</v>
      </c>
      <c r="X63" s="20">
        <f t="shared" ref="X63:Z63" si="37">O42-O40</f>
        <v>0</v>
      </c>
      <c r="Y63" s="20">
        <f t="shared" si="37"/>
        <v>-0.5</v>
      </c>
      <c r="Z63" s="20">
        <f t="shared" si="37"/>
        <v>0</v>
      </c>
    </row>
    <row r="64" spans="4:26" x14ac:dyDescent="0.25">
      <c r="D64" s="20" t="s">
        <v>59</v>
      </c>
      <c r="E64" s="20">
        <f>N33-N42</f>
        <v>-1</v>
      </c>
      <c r="F64" s="20">
        <f t="shared" ref="F64:H64" si="38">O33-O42</f>
        <v>0</v>
      </c>
      <c r="G64" s="20">
        <f t="shared" si="38"/>
        <v>1</v>
      </c>
      <c r="H64" s="20">
        <f t="shared" si="38"/>
        <v>0</v>
      </c>
      <c r="J64" s="20" t="s">
        <v>88</v>
      </c>
      <c r="K64" s="20">
        <f>N36-N42</f>
        <v>-0.5</v>
      </c>
      <c r="L64" s="20">
        <f t="shared" ref="L64:N64" si="39">O36-O42</f>
        <v>-1</v>
      </c>
      <c r="M64" s="20">
        <f t="shared" si="39"/>
        <v>0</v>
      </c>
      <c r="N64" s="20">
        <f t="shared" si="39"/>
        <v>0</v>
      </c>
      <c r="P64" s="20" t="s">
        <v>118</v>
      </c>
      <c r="Q64" s="20">
        <f>N39-N42</f>
        <v>0</v>
      </c>
      <c r="R64" s="20">
        <f t="shared" ref="R64:T64" si="40">O39-O42</f>
        <v>0</v>
      </c>
      <c r="S64" s="20">
        <f t="shared" si="40"/>
        <v>1</v>
      </c>
      <c r="T64" s="20">
        <f t="shared" si="40"/>
        <v>0</v>
      </c>
      <c r="V64" s="20" t="s">
        <v>140</v>
      </c>
      <c r="W64" s="20">
        <f>N42-N41</f>
        <v>0</v>
      </c>
      <c r="X64" s="20">
        <f t="shared" ref="X64:Z64" si="41">O42-O41</f>
        <v>0</v>
      </c>
      <c r="Y64" s="20">
        <f t="shared" si="41"/>
        <v>-1</v>
      </c>
      <c r="Z64" s="20">
        <f t="shared" si="41"/>
        <v>-0.5</v>
      </c>
    </row>
    <row r="65" spans="4:26" x14ac:dyDescent="0.25">
      <c r="D65" s="20" t="s">
        <v>60</v>
      </c>
      <c r="E65" s="20">
        <f>N33-N43</f>
        <v>-0.5</v>
      </c>
      <c r="F65" s="20">
        <f t="shared" ref="F65:H65" si="42">O33-O43</f>
        <v>0</v>
      </c>
      <c r="G65" s="20">
        <f t="shared" si="42"/>
        <v>0</v>
      </c>
      <c r="H65" s="20">
        <f t="shared" si="42"/>
        <v>-0.5</v>
      </c>
      <c r="J65" s="20" t="s">
        <v>89</v>
      </c>
      <c r="K65" s="20">
        <f>N36-N43</f>
        <v>0</v>
      </c>
      <c r="L65" s="20">
        <f t="shared" ref="L65:N65" si="43">O36-O43</f>
        <v>-1</v>
      </c>
      <c r="M65" s="20">
        <f t="shared" si="43"/>
        <v>-1</v>
      </c>
      <c r="N65" s="20">
        <f t="shared" si="43"/>
        <v>-0.5</v>
      </c>
      <c r="P65" s="20" t="s">
        <v>119</v>
      </c>
      <c r="Q65" s="20">
        <f>N39-N43</f>
        <v>0.5</v>
      </c>
      <c r="R65" s="20">
        <f t="shared" ref="R65:T65" si="44">O39-O43</f>
        <v>0</v>
      </c>
      <c r="S65" s="20">
        <f t="shared" si="44"/>
        <v>0</v>
      </c>
      <c r="T65" s="20">
        <f t="shared" si="44"/>
        <v>-0.5</v>
      </c>
      <c r="V65" s="20" t="s">
        <v>149</v>
      </c>
      <c r="W65" s="20">
        <f>N42-N43</f>
        <v>0.5</v>
      </c>
      <c r="X65" s="20">
        <f t="shared" ref="X65:Z65" si="45">O42-O43</f>
        <v>0</v>
      </c>
      <c r="Y65" s="20">
        <f t="shared" si="45"/>
        <v>-1</v>
      </c>
      <c r="Z65" s="20">
        <f t="shared" si="45"/>
        <v>-0.5</v>
      </c>
    </row>
    <row r="67" spans="4:26" x14ac:dyDescent="0.25">
      <c r="D67" s="20" t="s">
        <v>21</v>
      </c>
      <c r="E67" s="20" t="s">
        <v>22</v>
      </c>
      <c r="F67" s="20" t="s">
        <v>3</v>
      </c>
      <c r="G67" s="20" t="s">
        <v>4</v>
      </c>
      <c r="H67" s="20" t="s">
        <v>5</v>
      </c>
      <c r="J67" s="20" t="s">
        <v>21</v>
      </c>
      <c r="K67" s="20" t="s">
        <v>22</v>
      </c>
      <c r="L67" s="20" t="s">
        <v>3</v>
      </c>
      <c r="M67" s="20" t="s">
        <v>4</v>
      </c>
      <c r="N67" s="20" t="s">
        <v>5</v>
      </c>
      <c r="P67" s="20" t="s">
        <v>21</v>
      </c>
      <c r="Q67" s="20" t="s">
        <v>22</v>
      </c>
      <c r="R67" s="20" t="s">
        <v>3</v>
      </c>
      <c r="S67" s="20" t="s">
        <v>4</v>
      </c>
      <c r="T67" s="20" t="s">
        <v>5</v>
      </c>
      <c r="V67" s="20" t="s">
        <v>21</v>
      </c>
      <c r="W67" s="20" t="s">
        <v>22</v>
      </c>
      <c r="X67" s="20" t="s">
        <v>3</v>
      </c>
      <c r="Y67" s="20" t="s">
        <v>4</v>
      </c>
      <c r="Z67" s="20" t="s">
        <v>5</v>
      </c>
    </row>
    <row r="68" spans="4:26" x14ac:dyDescent="0.25">
      <c r="D68" s="20" t="s">
        <v>51</v>
      </c>
      <c r="E68" s="20">
        <f>N34-N33</f>
        <v>0.5</v>
      </c>
      <c r="F68" s="20">
        <f>O34-O33</f>
        <v>-1</v>
      </c>
      <c r="G68" s="20">
        <f t="shared" ref="G68:H68" si="46">P34-P33</f>
        <v>-1</v>
      </c>
      <c r="H68" s="20">
        <f t="shared" si="46"/>
        <v>0</v>
      </c>
      <c r="J68" s="20" t="s">
        <v>91</v>
      </c>
      <c r="K68" s="20">
        <f>N37-N33</f>
        <v>0</v>
      </c>
      <c r="L68" s="20">
        <f t="shared" ref="L68:N68" si="47">O37-O33</f>
        <v>-1</v>
      </c>
      <c r="M68" s="20">
        <f t="shared" si="47"/>
        <v>-0.5</v>
      </c>
      <c r="N68" s="20">
        <f t="shared" si="47"/>
        <v>0</v>
      </c>
      <c r="P68" s="20" t="s">
        <v>126</v>
      </c>
      <c r="Q68" s="20">
        <f>N40-N33</f>
        <v>1</v>
      </c>
      <c r="R68" s="20">
        <f t="shared" ref="R68:T68" si="48">O40-O33</f>
        <v>0</v>
      </c>
      <c r="S68" s="20">
        <f t="shared" si="48"/>
        <v>-0.5</v>
      </c>
      <c r="T68" s="20">
        <f t="shared" si="48"/>
        <v>0</v>
      </c>
      <c r="V68" s="20" t="s">
        <v>159</v>
      </c>
      <c r="W68" s="20">
        <f>N43-N33</f>
        <v>0.5</v>
      </c>
      <c r="X68" s="20">
        <f t="shared" ref="X68:Z68" si="49">O43-O33</f>
        <v>0</v>
      </c>
      <c r="Y68" s="20">
        <f t="shared" si="49"/>
        <v>0</v>
      </c>
      <c r="Z68" s="20">
        <f t="shared" si="49"/>
        <v>0.5</v>
      </c>
    </row>
    <row r="69" spans="4:26" x14ac:dyDescent="0.25">
      <c r="D69" s="20" t="s">
        <v>61</v>
      </c>
      <c r="E69" s="20">
        <f>N34-N35</f>
        <v>0.5</v>
      </c>
      <c r="F69" s="20">
        <f t="shared" ref="F69:H69" si="50">O34-O35</f>
        <v>0</v>
      </c>
      <c r="G69" s="20">
        <f t="shared" si="50"/>
        <v>-0.5</v>
      </c>
      <c r="H69" s="20">
        <f t="shared" si="50"/>
        <v>0</v>
      </c>
      <c r="J69" s="20" t="s">
        <v>92</v>
      </c>
      <c r="K69" s="20">
        <f>N37-N34</f>
        <v>-0.5</v>
      </c>
      <c r="L69" s="20">
        <f t="shared" ref="L69:N69" si="51">O37-O34</f>
        <v>0</v>
      </c>
      <c r="M69" s="20">
        <f t="shared" si="51"/>
        <v>0.5</v>
      </c>
      <c r="N69" s="20">
        <f t="shared" si="51"/>
        <v>0</v>
      </c>
      <c r="P69" s="20" t="s">
        <v>125</v>
      </c>
      <c r="Q69" s="20">
        <f>N40-N34</f>
        <v>0.5</v>
      </c>
      <c r="R69" s="20">
        <f t="shared" ref="R69:T69" si="52">O40-O34</f>
        <v>1</v>
      </c>
      <c r="S69" s="20">
        <f t="shared" si="52"/>
        <v>0.5</v>
      </c>
      <c r="T69" s="20">
        <f t="shared" si="52"/>
        <v>0</v>
      </c>
      <c r="V69" s="20" t="s">
        <v>158</v>
      </c>
      <c r="W69" s="20">
        <f>N43-N34</f>
        <v>0</v>
      </c>
      <c r="X69" s="20">
        <f t="shared" ref="X69:Z69" si="53">O43-O34</f>
        <v>1</v>
      </c>
      <c r="Y69" s="20">
        <f t="shared" si="53"/>
        <v>1</v>
      </c>
      <c r="Z69" s="20">
        <f t="shared" si="53"/>
        <v>0.5</v>
      </c>
    </row>
    <row r="70" spans="4:26" x14ac:dyDescent="0.25">
      <c r="D70" s="20" t="s">
        <v>62</v>
      </c>
      <c r="E70" s="20">
        <f>N34-N36</f>
        <v>0</v>
      </c>
      <c r="F70" s="20">
        <f t="shared" ref="F70:H70" si="54">O34-O36</f>
        <v>0</v>
      </c>
      <c r="G70" s="20">
        <f t="shared" si="54"/>
        <v>0</v>
      </c>
      <c r="H70" s="20">
        <f t="shared" si="54"/>
        <v>0</v>
      </c>
      <c r="J70" s="20" t="s">
        <v>93</v>
      </c>
      <c r="K70" s="20">
        <f>N37-N35</f>
        <v>0</v>
      </c>
      <c r="L70" s="20">
        <f t="shared" ref="L70:N70" si="55">O37-O35</f>
        <v>0</v>
      </c>
      <c r="M70" s="20">
        <f t="shared" si="55"/>
        <v>0</v>
      </c>
      <c r="N70" s="20">
        <f t="shared" si="55"/>
        <v>0</v>
      </c>
      <c r="P70" s="20" t="s">
        <v>124</v>
      </c>
      <c r="Q70" s="20">
        <f>N40-N35</f>
        <v>1</v>
      </c>
      <c r="R70" s="20">
        <f t="shared" ref="R70:T70" si="56">O40-O35</f>
        <v>1</v>
      </c>
      <c r="S70" s="20">
        <f t="shared" si="56"/>
        <v>0</v>
      </c>
      <c r="T70" s="20">
        <f t="shared" si="56"/>
        <v>0</v>
      </c>
      <c r="V70" s="20" t="s">
        <v>157</v>
      </c>
      <c r="W70" s="20">
        <f>N43-N35</f>
        <v>0.5</v>
      </c>
      <c r="X70" s="20">
        <f t="shared" ref="X70:Z70" si="57">O43-O35</f>
        <v>1</v>
      </c>
      <c r="Y70" s="20">
        <f t="shared" si="57"/>
        <v>0.5</v>
      </c>
      <c r="Z70" s="20">
        <f t="shared" si="57"/>
        <v>0.5</v>
      </c>
    </row>
    <row r="71" spans="4:26" x14ac:dyDescent="0.25">
      <c r="D71" s="20" t="s">
        <v>63</v>
      </c>
      <c r="E71" s="20">
        <f>N34-N37</f>
        <v>0.5</v>
      </c>
      <c r="F71" s="20">
        <f t="shared" ref="F71:H71" si="58">O34-O37</f>
        <v>0</v>
      </c>
      <c r="G71" s="20">
        <f t="shared" si="58"/>
        <v>-0.5</v>
      </c>
      <c r="H71" s="20">
        <f t="shared" si="58"/>
        <v>0</v>
      </c>
      <c r="J71" s="20" t="s">
        <v>90</v>
      </c>
      <c r="K71" s="20">
        <f>N37-N36</f>
        <v>-0.5</v>
      </c>
      <c r="L71" s="20">
        <f t="shared" ref="L71:N71" si="59">O37-O36</f>
        <v>0</v>
      </c>
      <c r="M71" s="20">
        <f t="shared" si="59"/>
        <v>0.5</v>
      </c>
      <c r="N71" s="20">
        <f t="shared" si="59"/>
        <v>0</v>
      </c>
      <c r="P71" s="20" t="s">
        <v>123</v>
      </c>
      <c r="Q71" s="20">
        <f>N40-N36</f>
        <v>0.5</v>
      </c>
      <c r="R71" s="20">
        <f t="shared" ref="R71:T71" si="60">O40-O36</f>
        <v>1</v>
      </c>
      <c r="S71" s="20">
        <f t="shared" si="60"/>
        <v>0.5</v>
      </c>
      <c r="T71" s="20">
        <f t="shared" si="60"/>
        <v>0</v>
      </c>
      <c r="V71" s="20" t="s">
        <v>156</v>
      </c>
      <c r="W71" s="20">
        <f>N43-N36</f>
        <v>0</v>
      </c>
      <c r="X71" s="20">
        <f t="shared" ref="X71:Z71" si="61">O43-O36</f>
        <v>1</v>
      </c>
      <c r="Y71" s="20">
        <f t="shared" si="61"/>
        <v>1</v>
      </c>
      <c r="Z71" s="20">
        <f t="shared" si="61"/>
        <v>0.5</v>
      </c>
    </row>
    <row r="72" spans="4:26" x14ac:dyDescent="0.25">
      <c r="D72" s="20" t="s">
        <v>64</v>
      </c>
      <c r="E72" s="20">
        <f>N34-N38</f>
        <v>0.5</v>
      </c>
      <c r="F72" s="20">
        <f t="shared" ref="F72:H72" si="62">O34-O38</f>
        <v>0</v>
      </c>
      <c r="G72" s="20">
        <f t="shared" si="62"/>
        <v>0</v>
      </c>
      <c r="H72" s="20">
        <f t="shared" si="62"/>
        <v>0.5</v>
      </c>
      <c r="J72" s="20" t="s">
        <v>94</v>
      </c>
      <c r="K72" s="20">
        <f>N37-N38</f>
        <v>0</v>
      </c>
      <c r="L72" s="20">
        <f t="shared" ref="L72:N72" si="63">O37-O38</f>
        <v>0</v>
      </c>
      <c r="M72" s="20">
        <f t="shared" si="63"/>
        <v>0.5</v>
      </c>
      <c r="N72" s="20">
        <f t="shared" si="63"/>
        <v>0.5</v>
      </c>
      <c r="P72" s="20" t="s">
        <v>122</v>
      </c>
      <c r="Q72" s="20">
        <f>N40-N37</f>
        <v>1</v>
      </c>
      <c r="R72" s="20">
        <f t="shared" ref="R72:T72" si="64">O40-O37</f>
        <v>1</v>
      </c>
      <c r="S72" s="20">
        <f t="shared" si="64"/>
        <v>0</v>
      </c>
      <c r="T72" s="20">
        <f t="shared" si="64"/>
        <v>0</v>
      </c>
      <c r="V72" s="20" t="s">
        <v>155</v>
      </c>
      <c r="W72" s="20">
        <f>N43-N37</f>
        <v>0.5</v>
      </c>
      <c r="X72" s="20">
        <f t="shared" ref="X72:Z72" si="65">O43-O37</f>
        <v>1</v>
      </c>
      <c r="Y72" s="20">
        <f t="shared" si="65"/>
        <v>0.5</v>
      </c>
      <c r="Z72" s="20">
        <f t="shared" si="65"/>
        <v>0.5</v>
      </c>
    </row>
    <row r="73" spans="4:26" x14ac:dyDescent="0.25">
      <c r="D73" s="20" t="s">
        <v>65</v>
      </c>
      <c r="E73" s="20">
        <f>N34-N39</f>
        <v>-0.5</v>
      </c>
      <c r="F73" s="20">
        <f t="shared" ref="F73:H73" si="66">O34-O39</f>
        <v>-1</v>
      </c>
      <c r="G73" s="20">
        <f t="shared" si="66"/>
        <v>-1</v>
      </c>
      <c r="H73" s="20">
        <f t="shared" si="66"/>
        <v>0</v>
      </c>
      <c r="J73" s="20" t="s">
        <v>95</v>
      </c>
      <c r="K73" s="20">
        <f>N37-N39</f>
        <v>-1</v>
      </c>
      <c r="L73" s="20">
        <f t="shared" ref="L73:N73" si="67">O37-O39</f>
        <v>-1</v>
      </c>
      <c r="M73" s="20">
        <f t="shared" si="67"/>
        <v>-0.5</v>
      </c>
      <c r="N73" s="20">
        <f t="shared" si="67"/>
        <v>0</v>
      </c>
      <c r="P73" s="20" t="s">
        <v>121</v>
      </c>
      <c r="Q73" s="20">
        <f>N40-N38</f>
        <v>1</v>
      </c>
      <c r="R73" s="20">
        <f t="shared" ref="R73:T73" si="68">O40-O38</f>
        <v>1</v>
      </c>
      <c r="S73" s="20">
        <f t="shared" si="68"/>
        <v>0.5</v>
      </c>
      <c r="T73" s="20">
        <f t="shared" si="68"/>
        <v>0.5</v>
      </c>
      <c r="V73" s="20" t="s">
        <v>154</v>
      </c>
      <c r="W73" s="20">
        <f>N43-N38</f>
        <v>0.5</v>
      </c>
      <c r="X73" s="20">
        <f t="shared" ref="X73:Z73" si="69">O43-O38</f>
        <v>1</v>
      </c>
      <c r="Y73" s="20">
        <f t="shared" si="69"/>
        <v>1</v>
      </c>
      <c r="Z73" s="20">
        <f t="shared" si="69"/>
        <v>1</v>
      </c>
    </row>
    <row r="74" spans="4:26" x14ac:dyDescent="0.25">
      <c r="D74" s="20" t="s">
        <v>66</v>
      </c>
      <c r="E74" s="20">
        <f>N34-N40</f>
        <v>-0.5</v>
      </c>
      <c r="F74" s="20">
        <f>O34-O40</f>
        <v>-1</v>
      </c>
      <c r="G74" s="20">
        <f>P34-P40</f>
        <v>-0.5</v>
      </c>
      <c r="H74" s="20">
        <f>Q34-Q40</f>
        <v>0</v>
      </c>
      <c r="J74" s="20" t="s">
        <v>96</v>
      </c>
      <c r="K74" s="20">
        <f>N37-N40</f>
        <v>-1</v>
      </c>
      <c r="L74" s="20">
        <f t="shared" ref="L74:N74" si="70">O37-O40</f>
        <v>-1</v>
      </c>
      <c r="M74" s="20">
        <f t="shared" si="70"/>
        <v>0</v>
      </c>
      <c r="N74" s="20">
        <f t="shared" si="70"/>
        <v>0</v>
      </c>
      <c r="P74" s="20" t="s">
        <v>120</v>
      </c>
      <c r="Q74" s="20">
        <f>N40-N39</f>
        <v>0</v>
      </c>
      <c r="R74" s="20">
        <f t="shared" ref="R74:T74" si="71">O40-O39</f>
        <v>0</v>
      </c>
      <c r="S74" s="20">
        <f t="shared" si="71"/>
        <v>-0.5</v>
      </c>
      <c r="T74" s="20">
        <f t="shared" si="71"/>
        <v>0</v>
      </c>
      <c r="V74" s="20" t="s">
        <v>153</v>
      </c>
      <c r="W74" s="20">
        <f>N43-N39</f>
        <v>-0.5</v>
      </c>
      <c r="X74" s="20">
        <f t="shared" ref="X74:Z74" si="72">O43-O39</f>
        <v>0</v>
      </c>
      <c r="Y74" s="20">
        <f t="shared" si="72"/>
        <v>0</v>
      </c>
      <c r="Z74" s="20">
        <f t="shared" si="72"/>
        <v>0.5</v>
      </c>
    </row>
    <row r="75" spans="4:26" x14ac:dyDescent="0.25">
      <c r="D75" s="20" t="s">
        <v>67</v>
      </c>
      <c r="E75" s="20">
        <f>N34-N41</f>
        <v>-0.5</v>
      </c>
      <c r="F75" s="20">
        <f t="shared" ref="F75:H75" si="73">O34-O41</f>
        <v>-1</v>
      </c>
      <c r="G75" s="20">
        <f t="shared" si="73"/>
        <v>-1</v>
      </c>
      <c r="H75" s="20">
        <f t="shared" si="73"/>
        <v>-0.5</v>
      </c>
      <c r="J75" s="20" t="s">
        <v>97</v>
      </c>
      <c r="K75" s="20">
        <f>N37-N41</f>
        <v>-1</v>
      </c>
      <c r="L75" s="20">
        <f t="shared" ref="L75:N75" si="74">O37-O41</f>
        <v>-1</v>
      </c>
      <c r="M75" s="20">
        <f t="shared" si="74"/>
        <v>-0.5</v>
      </c>
      <c r="N75" s="20">
        <f t="shared" si="74"/>
        <v>-0.5</v>
      </c>
      <c r="P75" s="20" t="s">
        <v>127</v>
      </c>
      <c r="Q75" s="20">
        <f>N40-N41</f>
        <v>0</v>
      </c>
      <c r="R75" s="20">
        <f t="shared" ref="R75:T75" si="75">O40-O41</f>
        <v>0</v>
      </c>
      <c r="S75" s="20">
        <f t="shared" si="75"/>
        <v>-0.5</v>
      </c>
      <c r="T75" s="20">
        <f t="shared" si="75"/>
        <v>-0.5</v>
      </c>
      <c r="V75" s="20" t="s">
        <v>152</v>
      </c>
      <c r="W75" s="20">
        <f>N43-N40</f>
        <v>-0.5</v>
      </c>
      <c r="X75" s="20">
        <f t="shared" ref="X75:Z75" si="76">O43-O40</f>
        <v>0</v>
      </c>
      <c r="Y75" s="20">
        <f t="shared" si="76"/>
        <v>0.5</v>
      </c>
      <c r="Z75" s="20">
        <f t="shared" si="76"/>
        <v>0.5</v>
      </c>
    </row>
    <row r="76" spans="4:26" x14ac:dyDescent="0.25">
      <c r="D76" s="20" t="s">
        <v>68</v>
      </c>
      <c r="E76" s="20">
        <f>N34-N42</f>
        <v>-0.5</v>
      </c>
      <c r="F76" s="20">
        <f t="shared" ref="F76:H76" si="77">O34-O42</f>
        <v>-1</v>
      </c>
      <c r="G76" s="20">
        <f t="shared" si="77"/>
        <v>0</v>
      </c>
      <c r="H76" s="20">
        <f t="shared" si="77"/>
        <v>0</v>
      </c>
      <c r="J76" s="20" t="s">
        <v>98</v>
      </c>
      <c r="K76" s="20">
        <f>N37-N42</f>
        <v>-1</v>
      </c>
      <c r="L76" s="20">
        <f t="shared" ref="L76:N76" si="78">O37-O42</f>
        <v>-1</v>
      </c>
      <c r="M76" s="20">
        <f t="shared" si="78"/>
        <v>0.5</v>
      </c>
      <c r="N76" s="20">
        <f t="shared" si="78"/>
        <v>0</v>
      </c>
      <c r="P76" s="20" t="s">
        <v>128</v>
      </c>
      <c r="Q76" s="20">
        <f>N40-N42</f>
        <v>0</v>
      </c>
      <c r="R76" s="20">
        <f t="shared" ref="R76:T76" si="79">O40-O42</f>
        <v>0</v>
      </c>
      <c r="S76" s="20">
        <f t="shared" si="79"/>
        <v>0.5</v>
      </c>
      <c r="T76" s="20">
        <f t="shared" si="79"/>
        <v>0</v>
      </c>
      <c r="V76" s="20" t="s">
        <v>151</v>
      </c>
      <c r="W76" s="20">
        <f>N43-N41</f>
        <v>-0.5</v>
      </c>
      <c r="X76" s="20">
        <f t="shared" ref="X76:Z76" si="80">O43-O41</f>
        <v>0</v>
      </c>
      <c r="Y76" s="20">
        <f t="shared" si="80"/>
        <v>0</v>
      </c>
      <c r="Z76" s="20">
        <f t="shared" si="80"/>
        <v>0</v>
      </c>
    </row>
    <row r="77" spans="4:26" x14ac:dyDescent="0.25">
      <c r="D77" s="20" t="s">
        <v>69</v>
      </c>
      <c r="E77" s="20">
        <f>N34-N43</f>
        <v>0</v>
      </c>
      <c r="F77" s="20">
        <f t="shared" ref="F77:H77" si="81">O34-O43</f>
        <v>-1</v>
      </c>
      <c r="G77" s="20">
        <f t="shared" si="81"/>
        <v>-1</v>
      </c>
      <c r="H77" s="20">
        <f t="shared" si="81"/>
        <v>-0.5</v>
      </c>
      <c r="J77" s="20" t="s">
        <v>99</v>
      </c>
      <c r="K77" s="20">
        <f>N37-N43</f>
        <v>-0.5</v>
      </c>
      <c r="L77" s="20">
        <f t="shared" ref="L77:N77" si="82">O37-O43</f>
        <v>-1</v>
      </c>
      <c r="M77" s="20">
        <f t="shared" si="82"/>
        <v>-0.5</v>
      </c>
      <c r="N77" s="20">
        <f t="shared" si="82"/>
        <v>-0.5</v>
      </c>
      <c r="P77" s="20" t="s">
        <v>129</v>
      </c>
      <c r="Q77" s="20">
        <f>N40-N43</f>
        <v>0.5</v>
      </c>
      <c r="R77" s="20">
        <f t="shared" ref="R77:T77" si="83">O40-O43</f>
        <v>0</v>
      </c>
      <c r="S77" s="20">
        <f t="shared" si="83"/>
        <v>-0.5</v>
      </c>
      <c r="T77" s="20">
        <f t="shared" si="83"/>
        <v>-0.5</v>
      </c>
      <c r="V77" s="20" t="s">
        <v>150</v>
      </c>
      <c r="W77" s="20">
        <f>N43-N42</f>
        <v>-0.5</v>
      </c>
      <c r="X77" s="20">
        <f t="shared" ref="X77:Z77" si="84">O43-O42</f>
        <v>0</v>
      </c>
      <c r="Y77" s="20">
        <f t="shared" si="84"/>
        <v>1</v>
      </c>
      <c r="Z77" s="20">
        <f t="shared" si="84"/>
        <v>0.5</v>
      </c>
    </row>
    <row r="79" spans="4:26" x14ac:dyDescent="0.25">
      <c r="D79" s="20" t="s">
        <v>21</v>
      </c>
      <c r="E79" s="20" t="s">
        <v>22</v>
      </c>
      <c r="F79" s="20" t="s">
        <v>3</v>
      </c>
      <c r="G79" s="20" t="s">
        <v>4</v>
      </c>
      <c r="H79" s="20" t="s">
        <v>5</v>
      </c>
      <c r="J79" s="20" t="s">
        <v>21</v>
      </c>
      <c r="K79" s="20" t="s">
        <v>22</v>
      </c>
      <c r="L79" s="20" t="s">
        <v>3</v>
      </c>
      <c r="M79" s="20" t="s">
        <v>4</v>
      </c>
      <c r="N79" s="20" t="s">
        <v>5</v>
      </c>
      <c r="P79" s="20" t="s">
        <v>21</v>
      </c>
      <c r="Q79" s="20" t="s">
        <v>22</v>
      </c>
      <c r="R79" s="20" t="s">
        <v>3</v>
      </c>
      <c r="S79" s="20" t="s">
        <v>4</v>
      </c>
      <c r="T79" s="20" t="s">
        <v>5</v>
      </c>
    </row>
    <row r="80" spans="4:26" x14ac:dyDescent="0.25">
      <c r="D80" s="20" t="s">
        <v>71</v>
      </c>
      <c r="E80" s="20">
        <f>N35-N33</f>
        <v>0</v>
      </c>
      <c r="F80" s="20">
        <f t="shared" ref="F80:H80" si="85">O35-O33</f>
        <v>-1</v>
      </c>
      <c r="G80" s="20">
        <f t="shared" si="85"/>
        <v>-0.5</v>
      </c>
      <c r="H80" s="20">
        <f t="shared" si="85"/>
        <v>0</v>
      </c>
      <c r="J80" s="20" t="s">
        <v>101</v>
      </c>
      <c r="K80" s="20">
        <f>N38-N33</f>
        <v>0</v>
      </c>
      <c r="L80" s="20">
        <f t="shared" ref="L80:N80" si="86">O38-O33</f>
        <v>-1</v>
      </c>
      <c r="M80" s="20">
        <f t="shared" si="86"/>
        <v>-1</v>
      </c>
      <c r="N80" s="20">
        <f t="shared" si="86"/>
        <v>-0.5</v>
      </c>
      <c r="P80" s="20" t="s">
        <v>131</v>
      </c>
      <c r="Q80" s="20">
        <f>N41-N33</f>
        <v>1</v>
      </c>
      <c r="R80" s="20">
        <f t="shared" ref="R80:T80" si="87">O41-O33</f>
        <v>0</v>
      </c>
      <c r="S80" s="20">
        <f t="shared" si="87"/>
        <v>0</v>
      </c>
      <c r="T80" s="20">
        <f t="shared" si="87"/>
        <v>0.5</v>
      </c>
    </row>
    <row r="81" spans="4:20" x14ac:dyDescent="0.25">
      <c r="D81" s="20" t="s">
        <v>70</v>
      </c>
      <c r="E81" s="20">
        <f>N35-N34</f>
        <v>-0.5</v>
      </c>
      <c r="F81" s="20">
        <f t="shared" ref="F81:H81" si="88">O35-O34</f>
        <v>0</v>
      </c>
      <c r="G81" s="20">
        <f t="shared" si="88"/>
        <v>0.5</v>
      </c>
      <c r="H81" s="20">
        <f t="shared" si="88"/>
        <v>0</v>
      </c>
      <c r="J81" s="20" t="s">
        <v>102</v>
      </c>
      <c r="K81" s="20">
        <f>N38-N34</f>
        <v>-0.5</v>
      </c>
      <c r="L81" s="20">
        <f t="shared" ref="L81:N81" si="89">O38-O34</f>
        <v>0</v>
      </c>
      <c r="M81" s="20">
        <f t="shared" si="89"/>
        <v>0</v>
      </c>
      <c r="N81" s="20">
        <f t="shared" si="89"/>
        <v>-0.5</v>
      </c>
      <c r="P81" s="20" t="s">
        <v>132</v>
      </c>
      <c r="Q81" s="20">
        <f>N41-N34</f>
        <v>0.5</v>
      </c>
      <c r="R81" s="20">
        <f t="shared" ref="R81:T81" si="90">O41-O34</f>
        <v>1</v>
      </c>
      <c r="S81" s="20">
        <f t="shared" si="90"/>
        <v>1</v>
      </c>
      <c r="T81" s="20">
        <f t="shared" si="90"/>
        <v>0.5</v>
      </c>
    </row>
    <row r="82" spans="4:20" x14ac:dyDescent="0.25">
      <c r="D82" s="20" t="s">
        <v>72</v>
      </c>
      <c r="E82" s="20">
        <f>N35-N36</f>
        <v>-0.5</v>
      </c>
      <c r="F82" s="20">
        <f t="shared" ref="F82:H82" si="91">O35-O36</f>
        <v>0</v>
      </c>
      <c r="G82" s="20">
        <f t="shared" si="91"/>
        <v>0.5</v>
      </c>
      <c r="H82" s="20">
        <f t="shared" si="91"/>
        <v>0</v>
      </c>
      <c r="J82" s="20" t="s">
        <v>103</v>
      </c>
      <c r="K82" s="20">
        <f>N38-N35</f>
        <v>0</v>
      </c>
      <c r="L82" s="20">
        <f t="shared" ref="L82:N82" si="92">O38-O35</f>
        <v>0</v>
      </c>
      <c r="M82" s="20">
        <f t="shared" si="92"/>
        <v>-0.5</v>
      </c>
      <c r="N82" s="20">
        <f t="shared" si="92"/>
        <v>-0.5</v>
      </c>
      <c r="P82" s="20" t="s">
        <v>133</v>
      </c>
      <c r="Q82" s="20">
        <f>N41-N35</f>
        <v>1</v>
      </c>
      <c r="R82" s="20">
        <f t="shared" ref="R82:T82" si="93">O41-O35</f>
        <v>1</v>
      </c>
      <c r="S82" s="20">
        <f t="shared" si="93"/>
        <v>0.5</v>
      </c>
      <c r="T82" s="20">
        <f t="shared" si="93"/>
        <v>0.5</v>
      </c>
    </row>
    <row r="83" spans="4:20" x14ac:dyDescent="0.25">
      <c r="D83" s="20" t="s">
        <v>73</v>
      </c>
      <c r="E83" s="20">
        <f>N35-N37</f>
        <v>0</v>
      </c>
      <c r="F83" s="20">
        <f t="shared" ref="F83:H83" si="94">O35-O37</f>
        <v>0</v>
      </c>
      <c r="G83" s="20">
        <f t="shared" si="94"/>
        <v>0</v>
      </c>
      <c r="H83" s="20">
        <f t="shared" si="94"/>
        <v>0</v>
      </c>
      <c r="J83" s="20" t="s">
        <v>104</v>
      </c>
      <c r="K83" s="20">
        <f>N38-N36</f>
        <v>-0.5</v>
      </c>
      <c r="L83" s="20">
        <f t="shared" ref="L83:N83" si="95">O38-O36</f>
        <v>0</v>
      </c>
      <c r="M83" s="20">
        <f t="shared" si="95"/>
        <v>0</v>
      </c>
      <c r="N83" s="20">
        <f t="shared" si="95"/>
        <v>-0.5</v>
      </c>
      <c r="P83" s="20" t="s">
        <v>134</v>
      </c>
      <c r="Q83" s="20">
        <f>N41-N36</f>
        <v>0.5</v>
      </c>
      <c r="R83" s="20">
        <f t="shared" ref="R83:T83" si="96">O41-O36</f>
        <v>1</v>
      </c>
      <c r="S83" s="20">
        <f t="shared" si="96"/>
        <v>1</v>
      </c>
      <c r="T83" s="20">
        <f t="shared" si="96"/>
        <v>0.5</v>
      </c>
    </row>
    <row r="84" spans="4:20" x14ac:dyDescent="0.25">
      <c r="D84" s="20" t="s">
        <v>74</v>
      </c>
      <c r="E84" s="20">
        <f>N35-N38</f>
        <v>0</v>
      </c>
      <c r="F84" s="20">
        <f t="shared" ref="F84:H84" si="97">O35-O38</f>
        <v>0</v>
      </c>
      <c r="G84" s="20">
        <f t="shared" si="97"/>
        <v>0.5</v>
      </c>
      <c r="H84" s="20">
        <f t="shared" si="97"/>
        <v>0.5</v>
      </c>
      <c r="J84" s="20" t="s">
        <v>100</v>
      </c>
      <c r="K84" s="20">
        <f>N38-N37</f>
        <v>0</v>
      </c>
      <c r="L84" s="20">
        <f t="shared" ref="L84:N84" si="98">O38-O37</f>
        <v>0</v>
      </c>
      <c r="M84" s="20">
        <f t="shared" si="98"/>
        <v>-0.5</v>
      </c>
      <c r="N84" s="20">
        <f t="shared" si="98"/>
        <v>-0.5</v>
      </c>
      <c r="P84" s="20" t="s">
        <v>135</v>
      </c>
      <c r="Q84" s="20">
        <f>N41-N37</f>
        <v>1</v>
      </c>
      <c r="R84" s="20">
        <f t="shared" ref="R84:T84" si="99">O41-O37</f>
        <v>1</v>
      </c>
      <c r="S84" s="20">
        <f t="shared" si="99"/>
        <v>0.5</v>
      </c>
      <c r="T84" s="20">
        <f t="shared" si="99"/>
        <v>0.5</v>
      </c>
    </row>
    <row r="85" spans="4:20" x14ac:dyDescent="0.25">
      <c r="D85" s="20" t="s">
        <v>75</v>
      </c>
      <c r="E85" s="20">
        <f>N35-N39</f>
        <v>-1</v>
      </c>
      <c r="F85" s="20">
        <f t="shared" ref="F85:H85" si="100">O35-O39</f>
        <v>-1</v>
      </c>
      <c r="G85" s="20">
        <f t="shared" si="100"/>
        <v>-0.5</v>
      </c>
      <c r="H85" s="20">
        <f t="shared" si="100"/>
        <v>0</v>
      </c>
      <c r="J85" s="20" t="s">
        <v>105</v>
      </c>
      <c r="K85" s="20">
        <f>N38-N39</f>
        <v>-1</v>
      </c>
      <c r="L85" s="20">
        <f t="shared" ref="L85:N85" si="101">O38-O39</f>
        <v>-1</v>
      </c>
      <c r="M85" s="20">
        <f t="shared" si="101"/>
        <v>-1</v>
      </c>
      <c r="N85" s="20">
        <f t="shared" si="101"/>
        <v>-0.5</v>
      </c>
      <c r="P85" s="20" t="s">
        <v>136</v>
      </c>
      <c r="Q85" s="20">
        <f>N41-N38</f>
        <v>1</v>
      </c>
      <c r="R85" s="20">
        <f t="shared" ref="R85:T85" si="102">O41-O38</f>
        <v>1</v>
      </c>
      <c r="S85" s="20">
        <f t="shared" si="102"/>
        <v>1</v>
      </c>
      <c r="T85" s="20">
        <f t="shared" si="102"/>
        <v>1</v>
      </c>
    </row>
    <row r="86" spans="4:20" x14ac:dyDescent="0.25">
      <c r="D86" s="20" t="s">
        <v>76</v>
      </c>
      <c r="E86" s="20">
        <f>N35-N40</f>
        <v>-1</v>
      </c>
      <c r="F86" s="20">
        <f t="shared" ref="F86:H86" si="103">O35-O40</f>
        <v>-1</v>
      </c>
      <c r="G86" s="20">
        <f t="shared" si="103"/>
        <v>0</v>
      </c>
      <c r="H86" s="20">
        <f t="shared" si="103"/>
        <v>0</v>
      </c>
      <c r="J86" s="20" t="s">
        <v>106</v>
      </c>
      <c r="K86" s="20">
        <f>N38-N40</f>
        <v>-1</v>
      </c>
      <c r="L86" s="20">
        <f t="shared" ref="L86:N86" si="104">O38-O40</f>
        <v>-1</v>
      </c>
      <c r="M86" s="20">
        <f t="shared" si="104"/>
        <v>-0.5</v>
      </c>
      <c r="N86" s="20">
        <f t="shared" si="104"/>
        <v>-0.5</v>
      </c>
      <c r="P86" s="20" t="s">
        <v>137</v>
      </c>
      <c r="Q86" s="20">
        <f>N41-N39</f>
        <v>0</v>
      </c>
      <c r="R86" s="20">
        <f t="shared" ref="R86:T86" si="105">O41-O39</f>
        <v>0</v>
      </c>
      <c r="S86" s="20">
        <f t="shared" si="105"/>
        <v>0</v>
      </c>
      <c r="T86" s="20">
        <f t="shared" si="105"/>
        <v>0.5</v>
      </c>
    </row>
    <row r="87" spans="4:20" x14ac:dyDescent="0.25">
      <c r="D87" s="20" t="s">
        <v>77</v>
      </c>
      <c r="E87" s="20">
        <f>N35-N41</f>
        <v>-1</v>
      </c>
      <c r="F87" s="20">
        <f t="shared" ref="F87:H87" si="106">O35-O41</f>
        <v>-1</v>
      </c>
      <c r="G87" s="20">
        <f t="shared" si="106"/>
        <v>-0.5</v>
      </c>
      <c r="H87" s="20">
        <f t="shared" si="106"/>
        <v>-0.5</v>
      </c>
      <c r="J87" s="20" t="s">
        <v>107</v>
      </c>
      <c r="K87" s="20">
        <f>N38-N41</f>
        <v>-1</v>
      </c>
      <c r="L87" s="20">
        <f t="shared" ref="L87:N87" si="107">O38-O41</f>
        <v>-1</v>
      </c>
      <c r="M87" s="20">
        <f t="shared" si="107"/>
        <v>-1</v>
      </c>
      <c r="N87" s="20">
        <f t="shared" si="107"/>
        <v>-1</v>
      </c>
      <c r="P87" s="20" t="s">
        <v>130</v>
      </c>
      <c r="Q87" s="20">
        <f>N41-N40</f>
        <v>0</v>
      </c>
      <c r="R87" s="20">
        <f t="shared" ref="R87:T87" si="108">O41-O40</f>
        <v>0</v>
      </c>
      <c r="S87" s="20">
        <f t="shared" si="108"/>
        <v>0.5</v>
      </c>
      <c r="T87" s="20">
        <f t="shared" si="108"/>
        <v>0.5</v>
      </c>
    </row>
    <row r="88" spans="4:20" x14ac:dyDescent="0.25">
      <c r="D88" s="20" t="s">
        <v>78</v>
      </c>
      <c r="E88" s="20">
        <f>N35-N42</f>
        <v>-1</v>
      </c>
      <c r="F88" s="20">
        <f t="shared" ref="F88:H88" si="109">O35-O42</f>
        <v>-1</v>
      </c>
      <c r="G88" s="20">
        <f t="shared" si="109"/>
        <v>0.5</v>
      </c>
      <c r="H88" s="20">
        <f t="shared" si="109"/>
        <v>0</v>
      </c>
      <c r="J88" s="20" t="s">
        <v>108</v>
      </c>
      <c r="K88" s="20">
        <f>N38-N42</f>
        <v>-1</v>
      </c>
      <c r="L88" s="20">
        <f t="shared" ref="L88:N88" si="110">O38-O42</f>
        <v>-1</v>
      </c>
      <c r="M88" s="20">
        <f t="shared" si="110"/>
        <v>0</v>
      </c>
      <c r="N88" s="20">
        <f t="shared" si="110"/>
        <v>-0.5</v>
      </c>
      <c r="P88" s="20" t="s">
        <v>138</v>
      </c>
      <c r="Q88" s="20">
        <f>N41-N42</f>
        <v>0</v>
      </c>
      <c r="R88" s="20">
        <f t="shared" ref="R88:T88" si="111">O41-O42</f>
        <v>0</v>
      </c>
      <c r="S88" s="20">
        <f t="shared" si="111"/>
        <v>1</v>
      </c>
      <c r="T88" s="20">
        <f t="shared" si="111"/>
        <v>0.5</v>
      </c>
    </row>
    <row r="89" spans="4:20" x14ac:dyDescent="0.25">
      <c r="D89" s="20" t="s">
        <v>79</v>
      </c>
      <c r="E89" s="20">
        <f>N35-N43</f>
        <v>-0.5</v>
      </c>
      <c r="F89" s="20">
        <f t="shared" ref="F89:H89" si="112">O35-O43</f>
        <v>-1</v>
      </c>
      <c r="G89" s="20">
        <f t="shared" si="112"/>
        <v>-0.5</v>
      </c>
      <c r="H89" s="20">
        <f t="shared" si="112"/>
        <v>-0.5</v>
      </c>
      <c r="J89" s="20" t="s">
        <v>109</v>
      </c>
      <c r="K89" s="20">
        <f>N38-N43</f>
        <v>-0.5</v>
      </c>
      <c r="L89" s="20">
        <f t="shared" ref="L89:N89" si="113">O38-O43</f>
        <v>-1</v>
      </c>
      <c r="M89" s="20">
        <f t="shared" si="113"/>
        <v>-1</v>
      </c>
      <c r="N89" s="20">
        <f t="shared" si="113"/>
        <v>-1</v>
      </c>
      <c r="P89" s="20" t="s">
        <v>139</v>
      </c>
      <c r="Q89" s="20">
        <f>N41-N43</f>
        <v>0.5</v>
      </c>
      <c r="R89" s="20">
        <f t="shared" ref="R89:T89" si="114">O41-O43</f>
        <v>0</v>
      </c>
      <c r="S89" s="20">
        <f t="shared" si="114"/>
        <v>0</v>
      </c>
      <c r="T89" s="20">
        <f t="shared" si="114"/>
        <v>0</v>
      </c>
    </row>
    <row r="94" spans="4:20" ht="18.75" x14ac:dyDescent="0.3">
      <c r="D94" s="27" t="s">
        <v>160</v>
      </c>
      <c r="E94" s="27"/>
      <c r="F94" s="27"/>
      <c r="G94" s="27"/>
      <c r="H94" s="27"/>
      <c r="K94" s="27" t="s">
        <v>173</v>
      </c>
      <c r="L94" s="27"/>
      <c r="M94" s="27"/>
      <c r="N94" s="27"/>
      <c r="O94" s="27"/>
    </row>
    <row r="97" spans="4:16" x14ac:dyDescent="0.25">
      <c r="D97" s="20" t="s">
        <v>161</v>
      </c>
      <c r="E97" s="23">
        <v>0.54</v>
      </c>
      <c r="F97" s="23">
        <v>0.21</v>
      </c>
      <c r="G97" s="20">
        <v>0.16200000000000001</v>
      </c>
      <c r="H97" s="20">
        <v>8.6999999999999994E-2</v>
      </c>
      <c r="J97" s="11"/>
      <c r="K97" s="13"/>
    </row>
    <row r="98" spans="4:16" x14ac:dyDescent="0.25">
      <c r="D98" s="20" t="s">
        <v>21</v>
      </c>
      <c r="E98" s="20" t="s">
        <v>22</v>
      </c>
      <c r="F98" s="20" t="s">
        <v>3</v>
      </c>
      <c r="G98" s="20" t="s">
        <v>4</v>
      </c>
      <c r="H98" s="20" t="s">
        <v>5</v>
      </c>
      <c r="J98" s="11"/>
      <c r="K98" s="13"/>
    </row>
    <row r="99" spans="4:16" x14ac:dyDescent="0.25">
      <c r="D99" s="32" t="s">
        <v>162</v>
      </c>
      <c r="E99" s="32"/>
      <c r="F99" s="32"/>
      <c r="G99" s="32"/>
      <c r="H99" s="32"/>
      <c r="J99" s="11"/>
      <c r="K99" s="13"/>
    </row>
    <row r="100" spans="4:16" x14ac:dyDescent="0.25">
      <c r="D100" s="20" t="s">
        <v>50</v>
      </c>
      <c r="E100" s="20">
        <v>0</v>
      </c>
      <c r="F100" s="20">
        <v>1</v>
      </c>
      <c r="G100" s="20">
        <v>1</v>
      </c>
      <c r="H100" s="20">
        <v>0</v>
      </c>
      <c r="J100" s="11"/>
      <c r="K100" s="13"/>
    </row>
    <row r="101" spans="4:16" x14ac:dyDescent="0.25">
      <c r="D101" s="20" t="s">
        <v>52</v>
      </c>
      <c r="E101" s="20">
        <v>0</v>
      </c>
      <c r="F101" s="20">
        <v>1</v>
      </c>
      <c r="G101" s="20">
        <v>0.5</v>
      </c>
      <c r="H101" s="20">
        <v>0</v>
      </c>
      <c r="J101" s="11"/>
      <c r="K101" s="13"/>
    </row>
    <row r="102" spans="4:16" x14ac:dyDescent="0.25">
      <c r="D102" s="20" t="s">
        <v>53</v>
      </c>
      <c r="E102" s="20">
        <v>0</v>
      </c>
      <c r="F102" s="20">
        <v>1</v>
      </c>
      <c r="G102" s="20">
        <v>1</v>
      </c>
      <c r="H102" s="20">
        <v>0</v>
      </c>
      <c r="J102" s="11"/>
      <c r="K102" s="13"/>
    </row>
    <row r="103" spans="4:16" x14ac:dyDescent="0.25">
      <c r="D103" s="20" t="s">
        <v>54</v>
      </c>
      <c r="E103" s="20">
        <v>0</v>
      </c>
      <c r="F103" s="20">
        <v>1</v>
      </c>
      <c r="G103" s="20">
        <v>0.5</v>
      </c>
      <c r="H103" s="20">
        <v>0</v>
      </c>
      <c r="J103" s="11"/>
      <c r="K103" s="20" t="s">
        <v>174</v>
      </c>
      <c r="L103" s="23">
        <v>0.54</v>
      </c>
      <c r="M103" s="23">
        <v>0.21</v>
      </c>
      <c r="N103" s="20">
        <v>0.16200000000000001</v>
      </c>
      <c r="O103" s="20">
        <v>8.6999999999999994E-2</v>
      </c>
      <c r="P103" s="18">
        <v>1</v>
      </c>
    </row>
    <row r="104" spans="4:16" x14ac:dyDescent="0.25">
      <c r="D104" s="20" t="s">
        <v>55</v>
      </c>
      <c r="E104" s="20">
        <v>0</v>
      </c>
      <c r="F104" s="20">
        <v>1</v>
      </c>
      <c r="G104" s="20">
        <v>1</v>
      </c>
      <c r="H104" s="20">
        <v>0.5</v>
      </c>
      <c r="J104" s="11"/>
      <c r="K104" s="20"/>
      <c r="L104" s="1"/>
      <c r="M104" s="1"/>
      <c r="N104" s="1"/>
      <c r="O104" s="1"/>
      <c r="P104" s="1" t="s">
        <v>175</v>
      </c>
    </row>
    <row r="105" spans="4:16" x14ac:dyDescent="0.25">
      <c r="D105" s="20" t="s">
        <v>56</v>
      </c>
      <c r="E105" s="20">
        <v>0</v>
      </c>
      <c r="F105" s="20">
        <v>0</v>
      </c>
      <c r="G105" s="20">
        <v>0</v>
      </c>
      <c r="H105" s="20">
        <v>0</v>
      </c>
      <c r="J105" s="11"/>
      <c r="K105" s="30" t="s">
        <v>162</v>
      </c>
      <c r="L105" s="30"/>
      <c r="M105" s="30"/>
      <c r="N105" s="30"/>
      <c r="O105" s="30"/>
      <c r="P105" s="1"/>
    </row>
    <row r="106" spans="4:16" x14ac:dyDescent="0.25">
      <c r="D106" s="20" t="s">
        <v>57</v>
      </c>
      <c r="E106" s="20">
        <v>0</v>
      </c>
      <c r="F106" s="20">
        <v>0</v>
      </c>
      <c r="G106" s="20">
        <v>0.5</v>
      </c>
      <c r="H106" s="20">
        <v>0</v>
      </c>
      <c r="J106" s="11"/>
      <c r="K106" s="20" t="s">
        <v>50</v>
      </c>
      <c r="L106" s="20">
        <v>0</v>
      </c>
      <c r="M106" s="20">
        <f>M103*1</f>
        <v>0.21</v>
      </c>
      <c r="N106" s="20">
        <f>N103*1</f>
        <v>0.16200000000000001</v>
      </c>
      <c r="O106" s="20">
        <v>0</v>
      </c>
      <c r="P106" s="4">
        <f>SUM(L106:O106)</f>
        <v>0.372</v>
      </c>
    </row>
    <row r="107" spans="4:16" x14ac:dyDescent="0.25">
      <c r="D107" s="20" t="s">
        <v>58</v>
      </c>
      <c r="E107" s="20">
        <v>0</v>
      </c>
      <c r="F107" s="20">
        <v>0</v>
      </c>
      <c r="G107" s="20">
        <v>0</v>
      </c>
      <c r="H107" s="20">
        <v>0</v>
      </c>
      <c r="J107" s="11"/>
      <c r="K107" s="20" t="s">
        <v>52</v>
      </c>
      <c r="L107" s="20">
        <v>0</v>
      </c>
      <c r="M107" s="20">
        <f>M103*1</f>
        <v>0.21</v>
      </c>
      <c r="N107" s="20">
        <f>N103*0.5</f>
        <v>8.1000000000000003E-2</v>
      </c>
      <c r="O107" s="20">
        <v>0</v>
      </c>
      <c r="P107" s="4">
        <f t="shared" ref="P107:P115" si="115">SUM(L107:O107)</f>
        <v>0.29099999999999998</v>
      </c>
    </row>
    <row r="108" spans="4:16" x14ac:dyDescent="0.25">
      <c r="D108" s="20" t="s">
        <v>59</v>
      </c>
      <c r="E108" s="20">
        <v>0</v>
      </c>
      <c r="F108" s="20">
        <v>0</v>
      </c>
      <c r="G108" s="20">
        <v>1</v>
      </c>
      <c r="H108" s="20">
        <v>0</v>
      </c>
      <c r="K108" s="20" t="s">
        <v>53</v>
      </c>
      <c r="L108" s="20">
        <v>0</v>
      </c>
      <c r="M108" s="20">
        <f>M103*1</f>
        <v>0.21</v>
      </c>
      <c r="N108" s="20">
        <f>N103*1</f>
        <v>0.16200000000000001</v>
      </c>
      <c r="O108" s="20">
        <v>0</v>
      </c>
      <c r="P108" s="4">
        <f t="shared" si="115"/>
        <v>0.372</v>
      </c>
    </row>
    <row r="109" spans="4:16" x14ac:dyDescent="0.25">
      <c r="D109" s="20" t="s">
        <v>60</v>
      </c>
      <c r="E109" s="20">
        <v>0</v>
      </c>
      <c r="F109" s="20">
        <v>0</v>
      </c>
      <c r="G109" s="20">
        <v>0</v>
      </c>
      <c r="H109" s="20">
        <v>0</v>
      </c>
      <c r="K109" s="20" t="s">
        <v>54</v>
      </c>
      <c r="L109" s="20">
        <v>0</v>
      </c>
      <c r="M109" s="20">
        <f>M103*1</f>
        <v>0.21</v>
      </c>
      <c r="N109" s="20">
        <f>N103*0.5</f>
        <v>8.1000000000000003E-2</v>
      </c>
      <c r="O109" s="20">
        <v>0</v>
      </c>
      <c r="P109" s="4">
        <f t="shared" si="115"/>
        <v>0.29099999999999998</v>
      </c>
    </row>
    <row r="110" spans="4:16" x14ac:dyDescent="0.25">
      <c r="D110" s="32" t="s">
        <v>163</v>
      </c>
      <c r="E110" s="32"/>
      <c r="F110" s="32"/>
      <c r="G110" s="32"/>
      <c r="H110" s="32"/>
      <c r="K110" s="20" t="s">
        <v>55</v>
      </c>
      <c r="L110" s="20">
        <v>0</v>
      </c>
      <c r="M110" s="20">
        <f>M103*1</f>
        <v>0.21</v>
      </c>
      <c r="N110" s="20">
        <f>N103*1</f>
        <v>0.16200000000000001</v>
      </c>
      <c r="O110" s="23">
        <f>O103*0.5</f>
        <v>4.3499999999999997E-2</v>
      </c>
      <c r="P110" s="4">
        <f>SUM(L110:O110)</f>
        <v>0.41549999999999998</v>
      </c>
    </row>
    <row r="111" spans="4:16" x14ac:dyDescent="0.25">
      <c r="D111" s="20" t="s">
        <v>51</v>
      </c>
      <c r="E111" s="20">
        <v>0.5</v>
      </c>
      <c r="F111" s="20">
        <v>0</v>
      </c>
      <c r="G111" s="20">
        <v>0</v>
      </c>
      <c r="H111" s="20">
        <v>0</v>
      </c>
      <c r="K111" s="20" t="s">
        <v>56</v>
      </c>
      <c r="L111" s="20">
        <v>0</v>
      </c>
      <c r="M111" s="20">
        <v>0</v>
      </c>
      <c r="N111" s="20">
        <v>0</v>
      </c>
      <c r="O111" s="20">
        <v>0</v>
      </c>
      <c r="P111" s="19">
        <f t="shared" si="115"/>
        <v>0</v>
      </c>
    </row>
    <row r="112" spans="4:16" x14ac:dyDescent="0.25">
      <c r="D112" s="20" t="s">
        <v>61</v>
      </c>
      <c r="E112" s="20">
        <v>0.5</v>
      </c>
      <c r="F112" s="20">
        <v>0</v>
      </c>
      <c r="G112" s="20">
        <v>0</v>
      </c>
      <c r="H112" s="20">
        <v>0</v>
      </c>
      <c r="K112" s="20" t="s">
        <v>57</v>
      </c>
      <c r="L112" s="20">
        <v>0</v>
      </c>
      <c r="M112" s="20">
        <v>0</v>
      </c>
      <c r="N112" s="20">
        <f>N103*0.5</f>
        <v>8.1000000000000003E-2</v>
      </c>
      <c r="O112" s="20">
        <v>0</v>
      </c>
      <c r="P112" s="4">
        <f t="shared" si="115"/>
        <v>8.1000000000000003E-2</v>
      </c>
    </row>
    <row r="113" spans="4:16" x14ac:dyDescent="0.25">
      <c r="D113" s="20" t="s">
        <v>62</v>
      </c>
      <c r="E113" s="20">
        <v>0</v>
      </c>
      <c r="F113" s="20">
        <v>0</v>
      </c>
      <c r="G113" s="20">
        <v>0</v>
      </c>
      <c r="H113" s="20">
        <v>0</v>
      </c>
      <c r="K113" s="20" t="s">
        <v>58</v>
      </c>
      <c r="L113" s="20">
        <v>0</v>
      </c>
      <c r="M113" s="20">
        <v>0</v>
      </c>
      <c r="N113" s="20">
        <v>0</v>
      </c>
      <c r="O113" s="20">
        <v>0</v>
      </c>
      <c r="P113" s="19">
        <f t="shared" si="115"/>
        <v>0</v>
      </c>
    </row>
    <row r="114" spans="4:16" x14ac:dyDescent="0.25">
      <c r="D114" s="20" t="s">
        <v>63</v>
      </c>
      <c r="E114" s="20">
        <v>0.5</v>
      </c>
      <c r="F114" s="20">
        <v>0</v>
      </c>
      <c r="G114" s="20">
        <v>0</v>
      </c>
      <c r="H114" s="20">
        <v>0</v>
      </c>
      <c r="K114" s="20" t="s">
        <v>59</v>
      </c>
      <c r="L114" s="20">
        <v>0</v>
      </c>
      <c r="M114" s="20">
        <v>0</v>
      </c>
      <c r="N114" s="20">
        <f>N103*1</f>
        <v>0.16200000000000001</v>
      </c>
      <c r="O114" s="20">
        <v>0</v>
      </c>
      <c r="P114" s="4">
        <f t="shared" si="115"/>
        <v>0.16200000000000001</v>
      </c>
    </row>
    <row r="115" spans="4:16" x14ac:dyDescent="0.25">
      <c r="D115" s="20" t="s">
        <v>64</v>
      </c>
      <c r="E115" s="20">
        <v>0.5</v>
      </c>
      <c r="F115" s="20">
        <v>0</v>
      </c>
      <c r="G115" s="20">
        <v>0</v>
      </c>
      <c r="H115" s="20">
        <v>0.5</v>
      </c>
      <c r="K115" s="20" t="s">
        <v>60</v>
      </c>
      <c r="L115" s="20">
        <v>0</v>
      </c>
      <c r="M115" s="20">
        <v>0</v>
      </c>
      <c r="N115" s="20">
        <v>0</v>
      </c>
      <c r="O115" s="20">
        <v>0</v>
      </c>
      <c r="P115" s="19">
        <f t="shared" si="115"/>
        <v>0</v>
      </c>
    </row>
    <row r="116" spans="4:16" x14ac:dyDescent="0.25">
      <c r="D116" s="20" t="s">
        <v>65</v>
      </c>
      <c r="E116" s="20">
        <v>0</v>
      </c>
      <c r="F116" s="20">
        <v>0</v>
      </c>
      <c r="G116" s="20">
        <v>0</v>
      </c>
      <c r="H116" s="20">
        <v>0</v>
      </c>
      <c r="K116" s="30" t="s">
        <v>163</v>
      </c>
      <c r="L116" s="30"/>
      <c r="M116" s="30"/>
      <c r="N116" s="30"/>
      <c r="O116" s="30"/>
      <c r="P116" s="4"/>
    </row>
    <row r="117" spans="4:16" x14ac:dyDescent="0.25">
      <c r="D117" s="20" t="s">
        <v>66</v>
      </c>
      <c r="E117" s="20">
        <v>0</v>
      </c>
      <c r="F117" s="20">
        <v>0</v>
      </c>
      <c r="G117" s="20">
        <v>0</v>
      </c>
      <c r="H117" s="20">
        <v>0</v>
      </c>
      <c r="K117" s="20" t="s">
        <v>51</v>
      </c>
      <c r="L117" s="20">
        <f>L103*0.5</f>
        <v>0.27</v>
      </c>
      <c r="M117" s="20">
        <v>0</v>
      </c>
      <c r="N117" s="20">
        <v>0</v>
      </c>
      <c r="O117" s="20">
        <v>0</v>
      </c>
      <c r="P117" s="4">
        <f>SUM(L117:O117)</f>
        <v>0.27</v>
      </c>
    </row>
    <row r="118" spans="4:16" x14ac:dyDescent="0.25">
      <c r="D118" s="20" t="s">
        <v>67</v>
      </c>
      <c r="E118" s="20">
        <v>0</v>
      </c>
      <c r="F118" s="20">
        <v>0</v>
      </c>
      <c r="G118" s="20">
        <v>0</v>
      </c>
      <c r="H118" s="20">
        <v>0</v>
      </c>
      <c r="K118" s="20" t="s">
        <v>61</v>
      </c>
      <c r="L118" s="20">
        <f>L103*0.5</f>
        <v>0.27</v>
      </c>
      <c r="M118" s="20">
        <v>0</v>
      </c>
      <c r="N118" s="20">
        <v>0</v>
      </c>
      <c r="O118" s="20">
        <v>0</v>
      </c>
      <c r="P118" s="4">
        <f t="shared" ref="P118:P126" si="116">SUM(L118:O118)</f>
        <v>0.27</v>
      </c>
    </row>
    <row r="119" spans="4:16" x14ac:dyDescent="0.25">
      <c r="D119" s="20" t="s">
        <v>68</v>
      </c>
      <c r="E119" s="20">
        <v>0</v>
      </c>
      <c r="F119" s="20">
        <v>0</v>
      </c>
      <c r="G119" s="20">
        <v>0</v>
      </c>
      <c r="H119" s="20">
        <v>0</v>
      </c>
      <c r="K119" s="20" t="s">
        <v>62</v>
      </c>
      <c r="L119" s="20">
        <v>0</v>
      </c>
      <c r="M119" s="20">
        <v>0</v>
      </c>
      <c r="N119" s="20">
        <v>0</v>
      </c>
      <c r="O119" s="20">
        <v>0</v>
      </c>
      <c r="P119" s="19">
        <f t="shared" si="116"/>
        <v>0</v>
      </c>
    </row>
    <row r="120" spans="4:16" x14ac:dyDescent="0.25">
      <c r="D120" s="20" t="s">
        <v>69</v>
      </c>
      <c r="E120" s="20">
        <v>0</v>
      </c>
      <c r="F120" s="20">
        <v>0</v>
      </c>
      <c r="G120" s="20">
        <v>0</v>
      </c>
      <c r="H120" s="20">
        <v>0</v>
      </c>
      <c r="K120" s="20" t="s">
        <v>63</v>
      </c>
      <c r="L120" s="20">
        <f>L103*0.5</f>
        <v>0.27</v>
      </c>
      <c r="M120" s="20">
        <v>0</v>
      </c>
      <c r="N120" s="20">
        <v>0</v>
      </c>
      <c r="O120" s="20">
        <v>0</v>
      </c>
      <c r="P120" s="4">
        <f t="shared" si="116"/>
        <v>0.27</v>
      </c>
    </row>
    <row r="121" spans="4:16" x14ac:dyDescent="0.25">
      <c r="D121" s="32" t="s">
        <v>164</v>
      </c>
      <c r="E121" s="32"/>
      <c r="F121" s="32"/>
      <c r="G121" s="32"/>
      <c r="H121" s="32"/>
      <c r="K121" s="20" t="s">
        <v>64</v>
      </c>
      <c r="L121" s="20">
        <f>L103*0.5</f>
        <v>0.27</v>
      </c>
      <c r="M121" s="20">
        <v>0</v>
      </c>
      <c r="N121" s="20">
        <v>0</v>
      </c>
      <c r="O121" s="20">
        <f>O103*0.5</f>
        <v>4.3499999999999997E-2</v>
      </c>
      <c r="P121" s="4">
        <f t="shared" si="116"/>
        <v>0.3135</v>
      </c>
    </row>
    <row r="122" spans="4:16" x14ac:dyDescent="0.25">
      <c r="D122" s="20" t="s">
        <v>71</v>
      </c>
      <c r="E122" s="20">
        <v>0</v>
      </c>
      <c r="F122" s="20">
        <v>0</v>
      </c>
      <c r="G122" s="20">
        <v>0</v>
      </c>
      <c r="H122" s="20">
        <v>0</v>
      </c>
      <c r="K122" s="20" t="s">
        <v>65</v>
      </c>
      <c r="L122" s="20">
        <v>0</v>
      </c>
      <c r="M122" s="20">
        <v>0</v>
      </c>
      <c r="N122" s="20">
        <v>0</v>
      </c>
      <c r="O122" s="20">
        <v>0</v>
      </c>
      <c r="P122" s="19">
        <f t="shared" si="116"/>
        <v>0</v>
      </c>
    </row>
    <row r="123" spans="4:16" x14ac:dyDescent="0.25">
      <c r="D123" s="20" t="s">
        <v>70</v>
      </c>
      <c r="E123" s="20">
        <v>0</v>
      </c>
      <c r="F123" s="20">
        <v>0</v>
      </c>
      <c r="G123" s="20">
        <v>0.5</v>
      </c>
      <c r="H123" s="20">
        <v>0</v>
      </c>
      <c r="K123" s="20" t="s">
        <v>66</v>
      </c>
      <c r="L123" s="20">
        <v>0</v>
      </c>
      <c r="M123" s="20">
        <v>0</v>
      </c>
      <c r="N123" s="20">
        <v>0</v>
      </c>
      <c r="O123" s="20">
        <v>0</v>
      </c>
      <c r="P123" s="19">
        <f t="shared" si="116"/>
        <v>0</v>
      </c>
    </row>
    <row r="124" spans="4:16" x14ac:dyDescent="0.25">
      <c r="D124" s="20" t="s">
        <v>72</v>
      </c>
      <c r="E124" s="20">
        <v>0</v>
      </c>
      <c r="F124" s="20">
        <v>0</v>
      </c>
      <c r="G124" s="20">
        <v>0.5</v>
      </c>
      <c r="H124" s="20">
        <v>0</v>
      </c>
      <c r="K124" s="20" t="s">
        <v>67</v>
      </c>
      <c r="L124" s="20">
        <v>0</v>
      </c>
      <c r="M124" s="20">
        <v>0</v>
      </c>
      <c r="N124" s="20">
        <v>0</v>
      </c>
      <c r="O124" s="20">
        <v>0</v>
      </c>
      <c r="P124" s="19">
        <f t="shared" si="116"/>
        <v>0</v>
      </c>
    </row>
    <row r="125" spans="4:16" x14ac:dyDescent="0.25">
      <c r="D125" s="20" t="s">
        <v>73</v>
      </c>
      <c r="E125" s="20">
        <v>0</v>
      </c>
      <c r="F125" s="20">
        <v>0</v>
      </c>
      <c r="G125" s="20">
        <v>0</v>
      </c>
      <c r="H125" s="20">
        <v>0</v>
      </c>
      <c r="K125" s="20" t="s">
        <v>68</v>
      </c>
      <c r="L125" s="20">
        <v>0</v>
      </c>
      <c r="M125" s="20">
        <v>0</v>
      </c>
      <c r="N125" s="20">
        <v>0</v>
      </c>
      <c r="O125" s="20">
        <v>0</v>
      </c>
      <c r="P125" s="19">
        <f t="shared" si="116"/>
        <v>0</v>
      </c>
    </row>
    <row r="126" spans="4:16" x14ac:dyDescent="0.25">
      <c r="D126" s="20" t="s">
        <v>74</v>
      </c>
      <c r="E126" s="20">
        <v>0</v>
      </c>
      <c r="F126" s="20">
        <v>0</v>
      </c>
      <c r="G126" s="20">
        <v>0.5</v>
      </c>
      <c r="H126" s="20">
        <v>0.5</v>
      </c>
      <c r="K126" s="20" t="s">
        <v>69</v>
      </c>
      <c r="L126" s="20">
        <v>0</v>
      </c>
      <c r="M126" s="20">
        <v>0</v>
      </c>
      <c r="N126" s="20">
        <v>0</v>
      </c>
      <c r="O126" s="20">
        <v>0</v>
      </c>
      <c r="P126" s="19">
        <f t="shared" si="116"/>
        <v>0</v>
      </c>
    </row>
    <row r="127" spans="4:16" x14ac:dyDescent="0.25">
      <c r="D127" s="20" t="s">
        <v>75</v>
      </c>
      <c r="E127" s="20">
        <v>0</v>
      </c>
      <c r="F127" s="20">
        <v>0</v>
      </c>
      <c r="G127" s="20">
        <v>0</v>
      </c>
      <c r="H127" s="20">
        <v>0</v>
      </c>
      <c r="K127" s="30" t="s">
        <v>164</v>
      </c>
      <c r="L127" s="30"/>
      <c r="M127" s="30"/>
      <c r="N127" s="30"/>
      <c r="O127" s="30"/>
      <c r="P127" s="4"/>
    </row>
    <row r="128" spans="4:16" x14ac:dyDescent="0.25">
      <c r="D128" s="20" t="s">
        <v>76</v>
      </c>
      <c r="E128" s="20">
        <v>0</v>
      </c>
      <c r="F128" s="20">
        <v>0</v>
      </c>
      <c r="G128" s="20">
        <v>0</v>
      </c>
      <c r="H128" s="20">
        <v>0</v>
      </c>
      <c r="K128" s="20" t="s">
        <v>71</v>
      </c>
      <c r="L128" s="20">
        <v>0</v>
      </c>
      <c r="M128" s="20">
        <v>0</v>
      </c>
      <c r="N128" s="20">
        <v>0</v>
      </c>
      <c r="O128" s="20">
        <v>0</v>
      </c>
      <c r="P128" s="19">
        <f>SUM(L128:O128)</f>
        <v>0</v>
      </c>
    </row>
    <row r="129" spans="4:16" x14ac:dyDescent="0.25">
      <c r="D129" s="20" t="s">
        <v>77</v>
      </c>
      <c r="E129" s="20">
        <v>0</v>
      </c>
      <c r="F129" s="20">
        <v>0</v>
      </c>
      <c r="G129" s="20">
        <v>0</v>
      </c>
      <c r="H129" s="20">
        <v>0</v>
      </c>
      <c r="K129" s="20" t="s">
        <v>70</v>
      </c>
      <c r="L129" s="20">
        <v>0</v>
      </c>
      <c r="M129" s="20">
        <v>0</v>
      </c>
      <c r="N129" s="20">
        <f>N103*0.5</f>
        <v>8.1000000000000003E-2</v>
      </c>
      <c r="O129" s="20">
        <v>0</v>
      </c>
      <c r="P129" s="4">
        <f t="shared" ref="P129:P137" si="117">SUM(L129:O129)</f>
        <v>8.1000000000000003E-2</v>
      </c>
    </row>
    <row r="130" spans="4:16" x14ac:dyDescent="0.25">
      <c r="D130" s="20" t="s">
        <v>78</v>
      </c>
      <c r="E130" s="20">
        <v>0</v>
      </c>
      <c r="F130" s="20">
        <v>0</v>
      </c>
      <c r="G130" s="20">
        <v>0.5</v>
      </c>
      <c r="H130" s="20">
        <v>0</v>
      </c>
      <c r="K130" s="20" t="s">
        <v>72</v>
      </c>
      <c r="L130" s="20">
        <v>0</v>
      </c>
      <c r="M130" s="20">
        <v>0</v>
      </c>
      <c r="N130" s="20">
        <f>N103*0.5</f>
        <v>8.1000000000000003E-2</v>
      </c>
      <c r="O130" s="20">
        <v>0</v>
      </c>
      <c r="P130" s="4">
        <f t="shared" si="117"/>
        <v>8.1000000000000003E-2</v>
      </c>
    </row>
    <row r="131" spans="4:16" x14ac:dyDescent="0.25">
      <c r="D131" s="20" t="s">
        <v>79</v>
      </c>
      <c r="E131" s="20">
        <v>0</v>
      </c>
      <c r="F131" s="20">
        <v>0</v>
      </c>
      <c r="G131" s="20">
        <v>0</v>
      </c>
      <c r="H131" s="20">
        <v>0</v>
      </c>
      <c r="K131" s="20" t="s">
        <v>73</v>
      </c>
      <c r="L131" s="20">
        <v>0</v>
      </c>
      <c r="M131" s="20">
        <v>0</v>
      </c>
      <c r="N131" s="20">
        <v>0</v>
      </c>
      <c r="O131" s="20">
        <v>0</v>
      </c>
      <c r="P131" s="19">
        <f t="shared" si="117"/>
        <v>0</v>
      </c>
    </row>
    <row r="132" spans="4:16" x14ac:dyDescent="0.25">
      <c r="D132" s="32" t="s">
        <v>165</v>
      </c>
      <c r="E132" s="32"/>
      <c r="F132" s="32"/>
      <c r="G132" s="32"/>
      <c r="H132" s="32"/>
      <c r="K132" s="20" t="s">
        <v>74</v>
      </c>
      <c r="L132" s="20">
        <v>0</v>
      </c>
      <c r="M132" s="20">
        <v>0</v>
      </c>
      <c r="N132" s="20">
        <f>N103*0.5</f>
        <v>8.1000000000000003E-2</v>
      </c>
      <c r="O132" s="23">
        <f>O103*0.5</f>
        <v>4.3499999999999997E-2</v>
      </c>
      <c r="P132" s="4">
        <f t="shared" si="117"/>
        <v>0.1245</v>
      </c>
    </row>
    <row r="133" spans="4:16" x14ac:dyDescent="0.25">
      <c r="D133" s="20" t="s">
        <v>81</v>
      </c>
      <c r="E133" s="20">
        <v>0.5</v>
      </c>
      <c r="F133" s="20">
        <v>0</v>
      </c>
      <c r="G133" s="20">
        <v>0</v>
      </c>
      <c r="H133" s="20">
        <v>0</v>
      </c>
      <c r="K133" s="20" t="s">
        <v>75</v>
      </c>
      <c r="L133" s="20">
        <v>0</v>
      </c>
      <c r="M133" s="20">
        <v>0</v>
      </c>
      <c r="N133" s="20">
        <v>0</v>
      </c>
      <c r="O133" s="20">
        <v>0</v>
      </c>
      <c r="P133" s="19">
        <f t="shared" si="117"/>
        <v>0</v>
      </c>
    </row>
    <row r="134" spans="4:16" x14ac:dyDescent="0.25">
      <c r="D134" s="20" t="s">
        <v>82</v>
      </c>
      <c r="E134" s="20">
        <v>0</v>
      </c>
      <c r="F134" s="20">
        <v>0</v>
      </c>
      <c r="G134" s="20">
        <v>0</v>
      </c>
      <c r="H134" s="20">
        <v>0</v>
      </c>
      <c r="K134" s="20" t="s">
        <v>76</v>
      </c>
      <c r="L134" s="20">
        <v>0</v>
      </c>
      <c r="M134" s="20">
        <v>0</v>
      </c>
      <c r="N134" s="20">
        <v>0</v>
      </c>
      <c r="O134" s="20">
        <v>0</v>
      </c>
      <c r="P134" s="19">
        <f t="shared" si="117"/>
        <v>0</v>
      </c>
    </row>
    <row r="135" spans="4:16" x14ac:dyDescent="0.25">
      <c r="D135" s="20" t="s">
        <v>80</v>
      </c>
      <c r="E135" s="20">
        <v>0.5</v>
      </c>
      <c r="F135" s="20">
        <v>0</v>
      </c>
      <c r="G135" s="20">
        <v>0</v>
      </c>
      <c r="H135" s="20">
        <v>0</v>
      </c>
      <c r="K135" s="20" t="s">
        <v>77</v>
      </c>
      <c r="L135" s="20">
        <v>0</v>
      </c>
      <c r="M135" s="20">
        <v>0</v>
      </c>
      <c r="N135" s="20">
        <v>0</v>
      </c>
      <c r="O135" s="20">
        <v>0</v>
      </c>
      <c r="P135" s="19">
        <f t="shared" si="117"/>
        <v>0</v>
      </c>
    </row>
    <row r="136" spans="4:16" x14ac:dyDescent="0.25">
      <c r="D136" s="20" t="s">
        <v>83</v>
      </c>
      <c r="E136" s="20">
        <v>0.5</v>
      </c>
      <c r="F136" s="20">
        <v>0</v>
      </c>
      <c r="G136" s="20">
        <v>0</v>
      </c>
      <c r="H136" s="20">
        <v>0</v>
      </c>
      <c r="K136" s="20" t="s">
        <v>78</v>
      </c>
      <c r="L136" s="20">
        <v>0</v>
      </c>
      <c r="M136" s="20">
        <v>0</v>
      </c>
      <c r="N136" s="20">
        <f>N103*0.5</f>
        <v>8.1000000000000003E-2</v>
      </c>
      <c r="O136" s="20">
        <v>0</v>
      </c>
      <c r="P136" s="4">
        <f t="shared" si="117"/>
        <v>8.1000000000000003E-2</v>
      </c>
    </row>
    <row r="137" spans="4:16" x14ac:dyDescent="0.25">
      <c r="D137" s="20" t="s">
        <v>84</v>
      </c>
      <c r="E137" s="20">
        <v>0.5</v>
      </c>
      <c r="F137" s="20">
        <v>0</v>
      </c>
      <c r="G137" s="20">
        <v>0</v>
      </c>
      <c r="H137" s="20">
        <v>0.5</v>
      </c>
      <c r="K137" s="20" t="s">
        <v>79</v>
      </c>
      <c r="L137" s="20">
        <v>0</v>
      </c>
      <c r="M137" s="20">
        <v>0</v>
      </c>
      <c r="N137" s="20">
        <v>0</v>
      </c>
      <c r="O137" s="20">
        <v>0</v>
      </c>
      <c r="P137" s="19">
        <f t="shared" si="117"/>
        <v>0</v>
      </c>
    </row>
    <row r="138" spans="4:16" x14ac:dyDescent="0.25">
      <c r="D138" s="20" t="s">
        <v>85</v>
      </c>
      <c r="E138" s="20">
        <v>0</v>
      </c>
      <c r="F138" s="20">
        <v>0</v>
      </c>
      <c r="G138" s="20">
        <v>0</v>
      </c>
      <c r="H138" s="20">
        <v>0</v>
      </c>
      <c r="K138" s="30" t="s">
        <v>165</v>
      </c>
      <c r="L138" s="30"/>
      <c r="M138" s="30"/>
      <c r="N138" s="30"/>
      <c r="O138" s="30"/>
      <c r="P138" s="4"/>
    </row>
    <row r="139" spans="4:16" x14ac:dyDescent="0.25">
      <c r="D139" s="20" t="s">
        <v>86</v>
      </c>
      <c r="E139" s="20">
        <v>0</v>
      </c>
      <c r="F139" s="20">
        <v>0</v>
      </c>
      <c r="G139" s="20">
        <v>0</v>
      </c>
      <c r="H139" s="20">
        <v>0</v>
      </c>
      <c r="K139" s="20" t="s">
        <v>81</v>
      </c>
      <c r="L139" s="20">
        <f>L103*0.5</f>
        <v>0.27</v>
      </c>
      <c r="M139" s="20">
        <v>0</v>
      </c>
      <c r="N139" s="20">
        <v>0</v>
      </c>
      <c r="O139" s="20">
        <v>0</v>
      </c>
      <c r="P139" s="4">
        <f>SUM(L139:O139)</f>
        <v>0.27</v>
      </c>
    </row>
    <row r="140" spans="4:16" x14ac:dyDescent="0.25">
      <c r="D140" s="20" t="s">
        <v>87</v>
      </c>
      <c r="E140" s="20">
        <v>0</v>
      </c>
      <c r="F140" s="20">
        <v>0</v>
      </c>
      <c r="G140" s="20">
        <v>0</v>
      </c>
      <c r="H140" s="20">
        <v>0</v>
      </c>
      <c r="K140" s="20" t="s">
        <v>82</v>
      </c>
      <c r="L140" s="20">
        <v>0</v>
      </c>
      <c r="M140" s="20">
        <v>0</v>
      </c>
      <c r="N140" s="20">
        <v>0</v>
      </c>
      <c r="O140" s="20">
        <v>0</v>
      </c>
      <c r="P140" s="4">
        <f t="shared" ref="P140:P159" si="118">SUM(L140:O140)</f>
        <v>0</v>
      </c>
    </row>
    <row r="141" spans="4:16" x14ac:dyDescent="0.25">
      <c r="D141" s="20" t="s">
        <v>88</v>
      </c>
      <c r="E141" s="20">
        <v>0</v>
      </c>
      <c r="F141" s="20">
        <v>0</v>
      </c>
      <c r="G141" s="20">
        <v>0</v>
      </c>
      <c r="H141" s="20">
        <v>0</v>
      </c>
      <c r="K141" s="20" t="s">
        <v>80</v>
      </c>
      <c r="L141" s="20">
        <f>L103*0.5</f>
        <v>0.27</v>
      </c>
      <c r="M141" s="20">
        <v>0</v>
      </c>
      <c r="N141" s="20">
        <v>0</v>
      </c>
      <c r="O141" s="20">
        <v>0</v>
      </c>
      <c r="P141" s="4">
        <f t="shared" si="118"/>
        <v>0.27</v>
      </c>
    </row>
    <row r="142" spans="4:16" x14ac:dyDescent="0.25">
      <c r="D142" s="20" t="s">
        <v>89</v>
      </c>
      <c r="E142" s="20">
        <v>0</v>
      </c>
      <c r="F142" s="20">
        <v>0</v>
      </c>
      <c r="G142" s="20">
        <v>0</v>
      </c>
      <c r="H142" s="20">
        <v>0</v>
      </c>
      <c r="K142" s="20" t="s">
        <v>83</v>
      </c>
      <c r="L142" s="20">
        <f>L103*0.5</f>
        <v>0.27</v>
      </c>
      <c r="M142" s="20">
        <v>0</v>
      </c>
      <c r="N142" s="20">
        <v>0</v>
      </c>
      <c r="O142" s="20">
        <v>0</v>
      </c>
      <c r="P142" s="4">
        <f t="shared" si="118"/>
        <v>0.27</v>
      </c>
    </row>
    <row r="143" spans="4:16" x14ac:dyDescent="0.25">
      <c r="D143" s="32" t="s">
        <v>166</v>
      </c>
      <c r="E143" s="32"/>
      <c r="F143" s="32"/>
      <c r="G143" s="32"/>
      <c r="H143" s="32"/>
      <c r="K143" s="20" t="s">
        <v>84</v>
      </c>
      <c r="L143" s="20">
        <f>L103*0.5</f>
        <v>0.27</v>
      </c>
      <c r="M143" s="20">
        <v>0</v>
      </c>
      <c r="N143" s="20">
        <v>0</v>
      </c>
      <c r="O143" s="23">
        <f>O103*0.5</f>
        <v>4.3499999999999997E-2</v>
      </c>
      <c r="P143" s="4">
        <f t="shared" si="118"/>
        <v>0.3135</v>
      </c>
    </row>
    <row r="144" spans="4:16" x14ac:dyDescent="0.25">
      <c r="D144" s="20" t="s">
        <v>91</v>
      </c>
      <c r="E144" s="20">
        <v>0</v>
      </c>
      <c r="F144" s="20">
        <v>0</v>
      </c>
      <c r="G144" s="20">
        <v>0</v>
      </c>
      <c r="H144" s="20">
        <v>0</v>
      </c>
      <c r="K144" s="20" t="s">
        <v>85</v>
      </c>
      <c r="L144" s="20">
        <v>0</v>
      </c>
      <c r="M144" s="20">
        <v>0</v>
      </c>
      <c r="N144" s="20">
        <v>0</v>
      </c>
      <c r="O144" s="20">
        <v>0</v>
      </c>
      <c r="P144" s="19">
        <f t="shared" si="118"/>
        <v>0</v>
      </c>
    </row>
    <row r="145" spans="4:16" x14ac:dyDescent="0.25">
      <c r="D145" s="20" t="s">
        <v>92</v>
      </c>
      <c r="E145" s="20">
        <v>0</v>
      </c>
      <c r="F145" s="20">
        <v>0</v>
      </c>
      <c r="G145" s="20">
        <v>0.5</v>
      </c>
      <c r="H145" s="20">
        <v>0</v>
      </c>
      <c r="K145" s="20" t="s">
        <v>86</v>
      </c>
      <c r="L145" s="20">
        <v>0</v>
      </c>
      <c r="M145" s="20">
        <v>0</v>
      </c>
      <c r="N145" s="20">
        <v>0</v>
      </c>
      <c r="O145" s="20">
        <v>0</v>
      </c>
      <c r="P145" s="19">
        <f t="shared" si="118"/>
        <v>0</v>
      </c>
    </row>
    <row r="146" spans="4:16" x14ac:dyDescent="0.25">
      <c r="D146" s="20" t="s">
        <v>93</v>
      </c>
      <c r="E146" s="20">
        <v>0</v>
      </c>
      <c r="F146" s="20">
        <v>0</v>
      </c>
      <c r="G146" s="20">
        <v>0</v>
      </c>
      <c r="H146" s="20">
        <v>0</v>
      </c>
      <c r="K146" s="20" t="s">
        <v>87</v>
      </c>
      <c r="L146" s="20">
        <v>0</v>
      </c>
      <c r="M146" s="20">
        <v>0</v>
      </c>
      <c r="N146" s="20">
        <v>0</v>
      </c>
      <c r="O146" s="20">
        <v>0</v>
      </c>
      <c r="P146" s="19">
        <f t="shared" si="118"/>
        <v>0</v>
      </c>
    </row>
    <row r="147" spans="4:16" x14ac:dyDescent="0.25">
      <c r="D147" s="20" t="s">
        <v>90</v>
      </c>
      <c r="E147" s="20">
        <v>0</v>
      </c>
      <c r="F147" s="20">
        <v>0</v>
      </c>
      <c r="G147" s="20">
        <v>0.5</v>
      </c>
      <c r="H147" s="20">
        <v>0</v>
      </c>
      <c r="K147" s="20" t="s">
        <v>88</v>
      </c>
      <c r="L147" s="20">
        <v>0</v>
      </c>
      <c r="M147" s="20">
        <v>0</v>
      </c>
      <c r="N147" s="20">
        <v>0</v>
      </c>
      <c r="O147" s="20">
        <v>0</v>
      </c>
      <c r="P147" s="19">
        <f t="shared" si="118"/>
        <v>0</v>
      </c>
    </row>
    <row r="148" spans="4:16" x14ac:dyDescent="0.25">
      <c r="D148" s="20" t="s">
        <v>94</v>
      </c>
      <c r="E148" s="20">
        <v>0</v>
      </c>
      <c r="F148" s="20">
        <v>0</v>
      </c>
      <c r="G148" s="20">
        <v>0.5</v>
      </c>
      <c r="H148" s="20">
        <v>0.5</v>
      </c>
      <c r="K148" s="20" t="s">
        <v>89</v>
      </c>
      <c r="L148" s="20">
        <v>0</v>
      </c>
      <c r="M148" s="20">
        <v>0</v>
      </c>
      <c r="N148" s="20">
        <v>0</v>
      </c>
      <c r="O148" s="20">
        <v>0</v>
      </c>
      <c r="P148" s="19">
        <f t="shared" si="118"/>
        <v>0</v>
      </c>
    </row>
    <row r="149" spans="4:16" x14ac:dyDescent="0.25">
      <c r="D149" s="20" t="s">
        <v>95</v>
      </c>
      <c r="E149" s="20">
        <v>0</v>
      </c>
      <c r="F149" s="20">
        <v>0</v>
      </c>
      <c r="G149" s="20">
        <v>0</v>
      </c>
      <c r="H149" s="20">
        <v>0</v>
      </c>
      <c r="K149" s="30" t="s">
        <v>166</v>
      </c>
      <c r="L149" s="30"/>
      <c r="M149" s="30"/>
      <c r="N149" s="30"/>
      <c r="O149" s="30"/>
      <c r="P149" s="4"/>
    </row>
    <row r="150" spans="4:16" x14ac:dyDescent="0.25">
      <c r="D150" s="20" t="s">
        <v>96</v>
      </c>
      <c r="E150" s="20">
        <v>0</v>
      </c>
      <c r="F150" s="20">
        <v>0</v>
      </c>
      <c r="G150" s="20">
        <v>0</v>
      </c>
      <c r="H150" s="20">
        <v>0</v>
      </c>
      <c r="K150" s="20" t="s">
        <v>91</v>
      </c>
      <c r="L150" s="20">
        <v>0</v>
      </c>
      <c r="M150" s="20">
        <v>0</v>
      </c>
      <c r="N150" s="20">
        <v>0</v>
      </c>
      <c r="O150" s="20">
        <v>0</v>
      </c>
      <c r="P150" s="19">
        <f t="shared" si="118"/>
        <v>0</v>
      </c>
    </row>
    <row r="151" spans="4:16" x14ac:dyDescent="0.25">
      <c r="D151" s="20" t="s">
        <v>97</v>
      </c>
      <c r="E151" s="20">
        <v>0</v>
      </c>
      <c r="F151" s="20">
        <v>0</v>
      </c>
      <c r="G151" s="20">
        <v>0</v>
      </c>
      <c r="H151" s="20">
        <v>0</v>
      </c>
      <c r="K151" s="20" t="s">
        <v>92</v>
      </c>
      <c r="L151" s="20">
        <v>0</v>
      </c>
      <c r="M151" s="20">
        <v>0</v>
      </c>
      <c r="N151" s="20">
        <f>N103*0.5</f>
        <v>8.1000000000000003E-2</v>
      </c>
      <c r="O151" s="20">
        <v>0</v>
      </c>
      <c r="P151" s="4">
        <f t="shared" si="118"/>
        <v>8.1000000000000003E-2</v>
      </c>
    </row>
    <row r="152" spans="4:16" x14ac:dyDescent="0.25">
      <c r="D152" s="20" t="s">
        <v>98</v>
      </c>
      <c r="E152" s="20">
        <v>0</v>
      </c>
      <c r="F152" s="20">
        <v>0</v>
      </c>
      <c r="G152" s="20">
        <v>0.5</v>
      </c>
      <c r="H152" s="20">
        <v>0</v>
      </c>
      <c r="K152" s="20" t="s">
        <v>93</v>
      </c>
      <c r="L152" s="20">
        <v>0</v>
      </c>
      <c r="M152" s="20">
        <v>0</v>
      </c>
      <c r="N152" s="20">
        <v>0</v>
      </c>
      <c r="O152" s="20">
        <v>0</v>
      </c>
      <c r="P152" s="19">
        <f t="shared" si="118"/>
        <v>0</v>
      </c>
    </row>
    <row r="153" spans="4:16" x14ac:dyDescent="0.25">
      <c r="D153" s="20" t="s">
        <v>99</v>
      </c>
      <c r="E153" s="20">
        <v>0</v>
      </c>
      <c r="F153" s="20">
        <v>0</v>
      </c>
      <c r="G153" s="20">
        <v>0</v>
      </c>
      <c r="H153" s="20">
        <v>0</v>
      </c>
      <c r="K153" s="20" t="s">
        <v>90</v>
      </c>
      <c r="L153" s="20">
        <v>0</v>
      </c>
      <c r="M153" s="20">
        <v>0</v>
      </c>
      <c r="N153" s="20">
        <f>N103*0.5</f>
        <v>8.1000000000000003E-2</v>
      </c>
      <c r="O153" s="20">
        <v>0</v>
      </c>
      <c r="P153" s="4">
        <f t="shared" si="118"/>
        <v>8.1000000000000003E-2</v>
      </c>
    </row>
    <row r="154" spans="4:16" x14ac:dyDescent="0.25">
      <c r="D154" s="32" t="s">
        <v>172</v>
      </c>
      <c r="E154" s="32"/>
      <c r="F154" s="32"/>
      <c r="G154" s="32"/>
      <c r="H154" s="32"/>
      <c r="K154" s="20" t="s">
        <v>94</v>
      </c>
      <c r="L154" s="20">
        <v>0</v>
      </c>
      <c r="M154" s="20">
        <v>0</v>
      </c>
      <c r="N154" s="20">
        <f>N103*0.5</f>
        <v>8.1000000000000003E-2</v>
      </c>
      <c r="O154" s="23">
        <f>O103*0.5</f>
        <v>4.3499999999999997E-2</v>
      </c>
      <c r="P154" s="4">
        <f t="shared" si="118"/>
        <v>0.1245</v>
      </c>
    </row>
    <row r="155" spans="4:16" x14ac:dyDescent="0.25">
      <c r="D155" s="20" t="s">
        <v>101</v>
      </c>
      <c r="E155" s="20">
        <v>0</v>
      </c>
      <c r="F155" s="20">
        <v>0</v>
      </c>
      <c r="G155" s="20">
        <v>0</v>
      </c>
      <c r="H155" s="20">
        <v>0</v>
      </c>
      <c r="K155" s="20" t="s">
        <v>95</v>
      </c>
      <c r="L155" s="20">
        <v>0</v>
      </c>
      <c r="M155" s="20">
        <v>0</v>
      </c>
      <c r="N155" s="20">
        <v>0</v>
      </c>
      <c r="O155" s="20">
        <v>0</v>
      </c>
      <c r="P155" s="19">
        <f t="shared" si="118"/>
        <v>0</v>
      </c>
    </row>
    <row r="156" spans="4:16" x14ac:dyDescent="0.25">
      <c r="D156" s="20" t="s">
        <v>102</v>
      </c>
      <c r="E156" s="20">
        <v>0</v>
      </c>
      <c r="F156" s="20">
        <v>0</v>
      </c>
      <c r="G156" s="20">
        <v>0</v>
      </c>
      <c r="H156" s="20">
        <v>0</v>
      </c>
      <c r="K156" s="20" t="s">
        <v>96</v>
      </c>
      <c r="L156" s="20">
        <v>0</v>
      </c>
      <c r="M156" s="20">
        <v>0</v>
      </c>
      <c r="N156" s="20">
        <v>0</v>
      </c>
      <c r="O156" s="20">
        <v>0</v>
      </c>
      <c r="P156" s="19">
        <f t="shared" si="118"/>
        <v>0</v>
      </c>
    </row>
    <row r="157" spans="4:16" x14ac:dyDescent="0.25">
      <c r="D157" s="20" t="s">
        <v>103</v>
      </c>
      <c r="E157" s="20">
        <v>0</v>
      </c>
      <c r="F157" s="20">
        <v>0</v>
      </c>
      <c r="G157" s="20">
        <v>0</v>
      </c>
      <c r="H157" s="20">
        <v>0</v>
      </c>
      <c r="K157" s="20" t="s">
        <v>97</v>
      </c>
      <c r="L157" s="20">
        <v>0</v>
      </c>
      <c r="M157" s="20">
        <v>0</v>
      </c>
      <c r="N157" s="20">
        <v>0</v>
      </c>
      <c r="O157" s="20">
        <v>0</v>
      </c>
      <c r="P157" s="19">
        <f t="shared" si="118"/>
        <v>0</v>
      </c>
    </row>
    <row r="158" spans="4:16" x14ac:dyDescent="0.25">
      <c r="D158" s="20" t="s">
        <v>104</v>
      </c>
      <c r="E158" s="20">
        <v>0</v>
      </c>
      <c r="F158" s="20">
        <v>0</v>
      </c>
      <c r="G158" s="20">
        <v>0</v>
      </c>
      <c r="H158" s="20">
        <v>0</v>
      </c>
      <c r="K158" s="20" t="s">
        <v>98</v>
      </c>
      <c r="L158" s="20">
        <v>0</v>
      </c>
      <c r="M158" s="20">
        <v>0</v>
      </c>
      <c r="N158" s="20">
        <f>N103*0.5</f>
        <v>8.1000000000000003E-2</v>
      </c>
      <c r="O158" s="20">
        <v>0</v>
      </c>
      <c r="P158" s="4">
        <f t="shared" si="118"/>
        <v>8.1000000000000003E-2</v>
      </c>
    </row>
    <row r="159" spans="4:16" x14ac:dyDescent="0.25">
      <c r="D159" s="20" t="s">
        <v>100</v>
      </c>
      <c r="E159" s="20">
        <v>0</v>
      </c>
      <c r="F159" s="20">
        <v>0</v>
      </c>
      <c r="G159" s="20">
        <v>0</v>
      </c>
      <c r="H159" s="20">
        <v>0</v>
      </c>
      <c r="K159" s="20" t="s">
        <v>99</v>
      </c>
      <c r="L159" s="20">
        <v>0</v>
      </c>
      <c r="M159" s="20">
        <v>0</v>
      </c>
      <c r="N159" s="20">
        <v>0</v>
      </c>
      <c r="O159" s="20">
        <v>0</v>
      </c>
      <c r="P159" s="19">
        <f t="shared" si="118"/>
        <v>0</v>
      </c>
    </row>
    <row r="160" spans="4:16" x14ac:dyDescent="0.25">
      <c r="D160" s="20" t="s">
        <v>105</v>
      </c>
      <c r="E160" s="20">
        <v>0</v>
      </c>
      <c r="F160" s="20">
        <v>0</v>
      </c>
      <c r="G160" s="20">
        <v>0</v>
      </c>
      <c r="H160" s="20">
        <v>0</v>
      </c>
      <c r="K160" s="30" t="s">
        <v>172</v>
      </c>
      <c r="L160" s="30"/>
      <c r="M160" s="30"/>
      <c r="N160" s="30"/>
      <c r="O160" s="30"/>
      <c r="P160" s="4"/>
    </row>
    <row r="161" spans="4:16" x14ac:dyDescent="0.25">
      <c r="D161" s="20" t="s">
        <v>106</v>
      </c>
      <c r="E161" s="20">
        <v>0</v>
      </c>
      <c r="F161" s="20">
        <v>0</v>
      </c>
      <c r="G161" s="20">
        <v>0</v>
      </c>
      <c r="H161" s="20">
        <v>0</v>
      </c>
      <c r="K161" s="20" t="s">
        <v>101</v>
      </c>
      <c r="L161" s="20">
        <v>0</v>
      </c>
      <c r="M161" s="20">
        <v>0</v>
      </c>
      <c r="N161" s="20">
        <v>0</v>
      </c>
      <c r="O161" s="20">
        <v>0</v>
      </c>
      <c r="P161" s="19">
        <f>SUM(L161:O161)</f>
        <v>0</v>
      </c>
    </row>
    <row r="162" spans="4:16" x14ac:dyDescent="0.25">
      <c r="D162" s="20" t="s">
        <v>107</v>
      </c>
      <c r="E162" s="20">
        <v>0</v>
      </c>
      <c r="F162" s="20">
        <v>0</v>
      </c>
      <c r="G162" s="20">
        <v>0</v>
      </c>
      <c r="H162" s="20">
        <v>0</v>
      </c>
      <c r="K162" s="20" t="s">
        <v>102</v>
      </c>
      <c r="L162" s="20">
        <v>0</v>
      </c>
      <c r="M162" s="20">
        <v>0</v>
      </c>
      <c r="N162" s="20">
        <v>0</v>
      </c>
      <c r="O162" s="20">
        <v>0</v>
      </c>
      <c r="P162" s="19">
        <f t="shared" ref="P162:P225" si="119">SUM(L162:O162)</f>
        <v>0</v>
      </c>
    </row>
    <row r="163" spans="4:16" x14ac:dyDescent="0.25">
      <c r="D163" s="20" t="s">
        <v>108</v>
      </c>
      <c r="E163" s="20">
        <v>0</v>
      </c>
      <c r="F163" s="20">
        <v>0</v>
      </c>
      <c r="G163" s="20">
        <v>0</v>
      </c>
      <c r="H163" s="20">
        <v>0</v>
      </c>
      <c r="K163" s="20" t="s">
        <v>103</v>
      </c>
      <c r="L163" s="20">
        <v>0</v>
      </c>
      <c r="M163" s="20">
        <v>0</v>
      </c>
      <c r="N163" s="20">
        <v>0</v>
      </c>
      <c r="O163" s="20">
        <v>0</v>
      </c>
      <c r="P163" s="19">
        <f t="shared" si="119"/>
        <v>0</v>
      </c>
    </row>
    <row r="164" spans="4:16" x14ac:dyDescent="0.25">
      <c r="D164" s="20" t="s">
        <v>109</v>
      </c>
      <c r="E164" s="20">
        <v>0</v>
      </c>
      <c r="F164" s="20">
        <v>0</v>
      </c>
      <c r="G164" s="20">
        <v>0</v>
      </c>
      <c r="H164" s="20">
        <v>0</v>
      </c>
      <c r="K164" s="20" t="s">
        <v>104</v>
      </c>
      <c r="L164" s="20">
        <v>0</v>
      </c>
      <c r="M164" s="20">
        <v>0</v>
      </c>
      <c r="N164" s="20">
        <v>0</v>
      </c>
      <c r="O164" s="20">
        <v>0</v>
      </c>
      <c r="P164" s="19">
        <f t="shared" si="119"/>
        <v>0</v>
      </c>
    </row>
    <row r="165" spans="4:16" x14ac:dyDescent="0.25">
      <c r="D165" s="32" t="s">
        <v>171</v>
      </c>
      <c r="E165" s="32"/>
      <c r="F165" s="32"/>
      <c r="G165" s="32"/>
      <c r="H165" s="32"/>
      <c r="K165" s="20" t="s">
        <v>100</v>
      </c>
      <c r="L165" s="20">
        <v>0</v>
      </c>
      <c r="M165" s="20">
        <v>0</v>
      </c>
      <c r="N165" s="20">
        <v>0</v>
      </c>
      <c r="O165" s="20">
        <v>0</v>
      </c>
      <c r="P165" s="19">
        <f t="shared" si="119"/>
        <v>0</v>
      </c>
    </row>
    <row r="166" spans="4:16" x14ac:dyDescent="0.25">
      <c r="D166" s="20" t="s">
        <v>115</v>
      </c>
      <c r="E166" s="20">
        <v>1</v>
      </c>
      <c r="F166" s="20">
        <v>0</v>
      </c>
      <c r="G166" s="20">
        <v>0</v>
      </c>
      <c r="H166" s="20">
        <v>0</v>
      </c>
      <c r="K166" s="20" t="s">
        <v>105</v>
      </c>
      <c r="L166" s="20">
        <v>0</v>
      </c>
      <c r="M166" s="20">
        <v>0</v>
      </c>
      <c r="N166" s="20">
        <v>0</v>
      </c>
      <c r="O166" s="20">
        <v>0</v>
      </c>
      <c r="P166" s="19">
        <f t="shared" si="119"/>
        <v>0</v>
      </c>
    </row>
    <row r="167" spans="4:16" x14ac:dyDescent="0.25">
      <c r="D167" s="20" t="s">
        <v>114</v>
      </c>
      <c r="E167" s="20">
        <v>0.5</v>
      </c>
      <c r="F167" s="20">
        <v>1</v>
      </c>
      <c r="G167" s="20">
        <v>1</v>
      </c>
      <c r="H167" s="20">
        <v>0</v>
      </c>
      <c r="K167" s="20" t="s">
        <v>106</v>
      </c>
      <c r="L167" s="20">
        <v>0</v>
      </c>
      <c r="M167" s="20">
        <v>0</v>
      </c>
      <c r="N167" s="20">
        <v>0</v>
      </c>
      <c r="O167" s="20">
        <v>0</v>
      </c>
      <c r="P167" s="19">
        <f t="shared" si="119"/>
        <v>0</v>
      </c>
    </row>
    <row r="168" spans="4:16" x14ac:dyDescent="0.25">
      <c r="D168" s="20" t="s">
        <v>113</v>
      </c>
      <c r="E168" s="20">
        <v>1</v>
      </c>
      <c r="F168" s="20">
        <v>1</v>
      </c>
      <c r="G168" s="20">
        <v>0.5</v>
      </c>
      <c r="H168" s="20">
        <v>0</v>
      </c>
      <c r="K168" s="20" t="s">
        <v>107</v>
      </c>
      <c r="L168" s="20">
        <v>0</v>
      </c>
      <c r="M168" s="20">
        <v>0</v>
      </c>
      <c r="N168" s="20">
        <v>0</v>
      </c>
      <c r="O168" s="20">
        <v>0</v>
      </c>
      <c r="P168" s="19">
        <f t="shared" si="119"/>
        <v>0</v>
      </c>
    </row>
    <row r="169" spans="4:16" x14ac:dyDescent="0.25">
      <c r="D169" s="20" t="s">
        <v>112</v>
      </c>
      <c r="E169" s="20">
        <v>0.5</v>
      </c>
      <c r="F169" s="20">
        <v>1</v>
      </c>
      <c r="G169" s="20">
        <v>1</v>
      </c>
      <c r="H169" s="20">
        <v>0</v>
      </c>
      <c r="K169" s="20" t="s">
        <v>108</v>
      </c>
      <c r="L169" s="20">
        <v>0</v>
      </c>
      <c r="M169" s="20">
        <v>0</v>
      </c>
      <c r="N169" s="20">
        <v>0</v>
      </c>
      <c r="O169" s="20">
        <v>0</v>
      </c>
      <c r="P169" s="19">
        <f t="shared" si="119"/>
        <v>0</v>
      </c>
    </row>
    <row r="170" spans="4:16" x14ac:dyDescent="0.25">
      <c r="D170" s="20" t="s">
        <v>111</v>
      </c>
      <c r="E170" s="20">
        <v>1</v>
      </c>
      <c r="F170" s="20">
        <v>1</v>
      </c>
      <c r="G170" s="20">
        <v>0.5</v>
      </c>
      <c r="H170" s="20">
        <v>0</v>
      </c>
      <c r="K170" s="20" t="s">
        <v>109</v>
      </c>
      <c r="L170" s="20">
        <v>0</v>
      </c>
      <c r="M170" s="20">
        <v>0</v>
      </c>
      <c r="N170" s="20">
        <v>0</v>
      </c>
      <c r="O170" s="20">
        <v>0</v>
      </c>
      <c r="P170" s="19">
        <f t="shared" si="119"/>
        <v>0</v>
      </c>
    </row>
    <row r="171" spans="4:16" x14ac:dyDescent="0.25">
      <c r="D171" s="20" t="s">
        <v>110</v>
      </c>
      <c r="E171" s="20">
        <v>1</v>
      </c>
      <c r="F171" s="20">
        <v>1</v>
      </c>
      <c r="G171" s="20">
        <v>1</v>
      </c>
      <c r="H171" s="20">
        <v>0.5</v>
      </c>
      <c r="K171" s="30" t="s">
        <v>171</v>
      </c>
      <c r="L171" s="30"/>
      <c r="M171" s="30"/>
      <c r="N171" s="30"/>
      <c r="O171" s="30"/>
      <c r="P171" s="19"/>
    </row>
    <row r="172" spans="4:16" x14ac:dyDescent="0.25">
      <c r="D172" s="20" t="s">
        <v>116</v>
      </c>
      <c r="E172" s="20">
        <v>0</v>
      </c>
      <c r="F172" s="20">
        <v>0</v>
      </c>
      <c r="G172" s="20">
        <v>0.5</v>
      </c>
      <c r="H172" s="20">
        <v>0</v>
      </c>
      <c r="K172" s="20" t="s">
        <v>115</v>
      </c>
      <c r="L172" s="20">
        <f>L103*1</f>
        <v>0.54</v>
      </c>
      <c r="M172" s="20">
        <v>0</v>
      </c>
      <c r="N172" s="20">
        <v>0</v>
      </c>
      <c r="O172" s="20">
        <v>0</v>
      </c>
      <c r="P172" s="4">
        <f t="shared" si="119"/>
        <v>0.54</v>
      </c>
    </row>
    <row r="173" spans="4:16" x14ac:dyDescent="0.25">
      <c r="D173" s="20" t="s">
        <v>117</v>
      </c>
      <c r="E173" s="20">
        <v>0</v>
      </c>
      <c r="F173" s="20">
        <v>0</v>
      </c>
      <c r="G173" s="20">
        <v>0</v>
      </c>
      <c r="H173" s="20">
        <v>0</v>
      </c>
      <c r="K173" s="20" t="s">
        <v>114</v>
      </c>
      <c r="L173" s="20">
        <f>L103*0.5</f>
        <v>0.27</v>
      </c>
      <c r="M173" s="20">
        <f>M103*1</f>
        <v>0.21</v>
      </c>
      <c r="N173" s="20">
        <f>N103*1</f>
        <v>0.16200000000000001</v>
      </c>
      <c r="O173" s="20">
        <v>0</v>
      </c>
      <c r="P173" s="4">
        <f t="shared" si="119"/>
        <v>0.64200000000000002</v>
      </c>
    </row>
    <row r="174" spans="4:16" x14ac:dyDescent="0.25">
      <c r="D174" s="20" t="s">
        <v>118</v>
      </c>
      <c r="E174" s="20">
        <v>0</v>
      </c>
      <c r="F174" s="20">
        <v>0</v>
      </c>
      <c r="G174" s="20">
        <v>1</v>
      </c>
      <c r="H174" s="20">
        <v>0</v>
      </c>
      <c r="K174" s="20" t="s">
        <v>113</v>
      </c>
      <c r="L174" s="20">
        <f>L103*1</f>
        <v>0.54</v>
      </c>
      <c r="M174" s="20">
        <f>M103*1</f>
        <v>0.21</v>
      </c>
      <c r="N174" s="20">
        <f>N103*0.5</f>
        <v>8.1000000000000003E-2</v>
      </c>
      <c r="O174" s="20">
        <v>0</v>
      </c>
      <c r="P174" s="4">
        <f t="shared" si="119"/>
        <v>0.83099999999999996</v>
      </c>
    </row>
    <row r="175" spans="4:16" x14ac:dyDescent="0.25">
      <c r="D175" s="20" t="s">
        <v>119</v>
      </c>
      <c r="E175" s="20">
        <v>0.5</v>
      </c>
      <c r="F175" s="20">
        <v>0</v>
      </c>
      <c r="G175" s="20">
        <v>0</v>
      </c>
      <c r="H175" s="20">
        <v>0</v>
      </c>
      <c r="K175" s="20" t="s">
        <v>112</v>
      </c>
      <c r="L175" s="20">
        <f>L103*0.5</f>
        <v>0.27</v>
      </c>
      <c r="M175" s="20">
        <f>M103*1</f>
        <v>0.21</v>
      </c>
      <c r="N175" s="20">
        <f>N103*1</f>
        <v>0.16200000000000001</v>
      </c>
      <c r="O175" s="20">
        <v>0</v>
      </c>
      <c r="P175" s="4">
        <f t="shared" si="119"/>
        <v>0.64200000000000002</v>
      </c>
    </row>
    <row r="176" spans="4:16" x14ac:dyDescent="0.25">
      <c r="D176" s="32" t="s">
        <v>170</v>
      </c>
      <c r="E176" s="32"/>
      <c r="F176" s="32"/>
      <c r="G176" s="32"/>
      <c r="H176" s="32"/>
      <c r="K176" s="20" t="s">
        <v>111</v>
      </c>
      <c r="L176" s="20">
        <f>L103*1</f>
        <v>0.54</v>
      </c>
      <c r="M176" s="20">
        <f>M103*1</f>
        <v>0.21</v>
      </c>
      <c r="N176" s="20">
        <f>N103*0.5</f>
        <v>8.1000000000000003E-2</v>
      </c>
      <c r="O176" s="20">
        <v>0</v>
      </c>
      <c r="P176" s="4">
        <f t="shared" si="119"/>
        <v>0.83099999999999996</v>
      </c>
    </row>
    <row r="177" spans="4:16" x14ac:dyDescent="0.25">
      <c r="D177" s="20" t="s">
        <v>126</v>
      </c>
      <c r="E177" s="20">
        <v>1</v>
      </c>
      <c r="F177" s="20">
        <v>0</v>
      </c>
      <c r="G177" s="20">
        <v>0</v>
      </c>
      <c r="H177" s="20">
        <v>0</v>
      </c>
      <c r="K177" s="20" t="s">
        <v>110</v>
      </c>
      <c r="L177" s="20">
        <f>L103*1</f>
        <v>0.54</v>
      </c>
      <c r="M177" s="20">
        <f>M103*1</f>
        <v>0.21</v>
      </c>
      <c r="N177" s="20">
        <f>N103*1</f>
        <v>0.16200000000000001</v>
      </c>
      <c r="O177" s="23">
        <f>O103*0.5</f>
        <v>4.3499999999999997E-2</v>
      </c>
      <c r="P177" s="4">
        <f t="shared" si="119"/>
        <v>0.95550000000000002</v>
      </c>
    </row>
    <row r="178" spans="4:16" x14ac:dyDescent="0.25">
      <c r="D178" s="20" t="s">
        <v>125</v>
      </c>
      <c r="E178" s="20">
        <v>0.5</v>
      </c>
      <c r="F178" s="20">
        <v>1</v>
      </c>
      <c r="G178" s="20">
        <v>0.5</v>
      </c>
      <c r="H178" s="20">
        <v>0</v>
      </c>
      <c r="K178" s="20" t="s">
        <v>116</v>
      </c>
      <c r="L178" s="20">
        <v>0</v>
      </c>
      <c r="M178" s="20">
        <v>0</v>
      </c>
      <c r="N178" s="20">
        <f>N103*0.5</f>
        <v>8.1000000000000003E-2</v>
      </c>
      <c r="O178" s="20">
        <v>0</v>
      </c>
      <c r="P178" s="4">
        <f t="shared" si="119"/>
        <v>8.1000000000000003E-2</v>
      </c>
    </row>
    <row r="179" spans="4:16" x14ac:dyDescent="0.25">
      <c r="D179" s="20" t="s">
        <v>124</v>
      </c>
      <c r="E179" s="20">
        <v>1</v>
      </c>
      <c r="F179" s="20">
        <v>1</v>
      </c>
      <c r="G179" s="20">
        <v>0</v>
      </c>
      <c r="H179" s="20">
        <v>0</v>
      </c>
      <c r="K179" s="20" t="s">
        <v>117</v>
      </c>
      <c r="L179" s="20">
        <v>0</v>
      </c>
      <c r="M179" s="20">
        <v>0</v>
      </c>
      <c r="N179" s="20">
        <v>0</v>
      </c>
      <c r="O179" s="20">
        <v>0</v>
      </c>
      <c r="P179" s="19">
        <f t="shared" si="119"/>
        <v>0</v>
      </c>
    </row>
    <row r="180" spans="4:16" x14ac:dyDescent="0.25">
      <c r="D180" s="20" t="s">
        <v>123</v>
      </c>
      <c r="E180" s="20">
        <v>0.5</v>
      </c>
      <c r="F180" s="20">
        <v>1</v>
      </c>
      <c r="G180" s="20">
        <v>0.5</v>
      </c>
      <c r="H180" s="20">
        <v>0</v>
      </c>
      <c r="K180" s="20" t="s">
        <v>118</v>
      </c>
      <c r="L180" s="20">
        <v>0</v>
      </c>
      <c r="M180" s="20">
        <v>0</v>
      </c>
      <c r="N180" s="20">
        <f>N103*1</f>
        <v>0.16200000000000001</v>
      </c>
      <c r="O180" s="20">
        <v>0</v>
      </c>
      <c r="P180" s="4">
        <f t="shared" si="119"/>
        <v>0.16200000000000001</v>
      </c>
    </row>
    <row r="181" spans="4:16" x14ac:dyDescent="0.25">
      <c r="D181" s="20" t="s">
        <v>122</v>
      </c>
      <c r="E181" s="20">
        <v>1</v>
      </c>
      <c r="F181" s="20">
        <v>1</v>
      </c>
      <c r="G181" s="20">
        <v>0</v>
      </c>
      <c r="H181" s="20">
        <v>0</v>
      </c>
      <c r="K181" s="20" t="s">
        <v>119</v>
      </c>
      <c r="L181" s="20">
        <f>L103*0.5</f>
        <v>0.27</v>
      </c>
      <c r="M181" s="20">
        <v>0</v>
      </c>
      <c r="N181" s="20">
        <v>0</v>
      </c>
      <c r="O181" s="20">
        <v>0</v>
      </c>
      <c r="P181" s="4">
        <f t="shared" si="119"/>
        <v>0.27</v>
      </c>
    </row>
    <row r="182" spans="4:16" x14ac:dyDescent="0.25">
      <c r="D182" s="20" t="s">
        <v>121</v>
      </c>
      <c r="E182" s="20">
        <v>1</v>
      </c>
      <c r="F182" s="20">
        <v>1</v>
      </c>
      <c r="G182" s="20">
        <v>0.5</v>
      </c>
      <c r="H182" s="20">
        <v>0.5</v>
      </c>
      <c r="K182" s="30" t="s">
        <v>170</v>
      </c>
      <c r="L182" s="30"/>
      <c r="M182" s="30"/>
      <c r="N182" s="30"/>
      <c r="O182" s="30"/>
      <c r="P182" s="19"/>
    </row>
    <row r="183" spans="4:16" x14ac:dyDescent="0.25">
      <c r="D183" s="20" t="s">
        <v>120</v>
      </c>
      <c r="E183" s="20">
        <v>0</v>
      </c>
      <c r="F183" s="20">
        <v>0</v>
      </c>
      <c r="G183" s="20">
        <v>0</v>
      </c>
      <c r="H183" s="20">
        <v>0</v>
      </c>
      <c r="K183" s="20" t="s">
        <v>126</v>
      </c>
      <c r="L183" s="20">
        <f>L103*1</f>
        <v>0.54</v>
      </c>
      <c r="M183" s="20">
        <v>0</v>
      </c>
      <c r="N183" s="20">
        <v>0</v>
      </c>
      <c r="O183" s="20">
        <v>0</v>
      </c>
      <c r="P183" s="4">
        <f t="shared" si="119"/>
        <v>0.54</v>
      </c>
    </row>
    <row r="184" spans="4:16" x14ac:dyDescent="0.25">
      <c r="D184" s="20" t="s">
        <v>127</v>
      </c>
      <c r="E184" s="20">
        <v>0</v>
      </c>
      <c r="F184" s="20">
        <v>0</v>
      </c>
      <c r="G184" s="20">
        <v>0</v>
      </c>
      <c r="H184" s="20">
        <v>0</v>
      </c>
      <c r="K184" s="20" t="s">
        <v>125</v>
      </c>
      <c r="L184" s="20">
        <f>L103*0.5</f>
        <v>0.27</v>
      </c>
      <c r="M184" s="20">
        <f>M103*1</f>
        <v>0.21</v>
      </c>
      <c r="N184" s="20">
        <f>N103*0.5</f>
        <v>8.1000000000000003E-2</v>
      </c>
      <c r="O184" s="20">
        <v>0</v>
      </c>
      <c r="P184" s="4">
        <f t="shared" si="119"/>
        <v>0.56099999999999994</v>
      </c>
    </row>
    <row r="185" spans="4:16" x14ac:dyDescent="0.25">
      <c r="D185" s="20" t="s">
        <v>128</v>
      </c>
      <c r="E185" s="20">
        <v>0</v>
      </c>
      <c r="F185" s="20">
        <v>0</v>
      </c>
      <c r="G185" s="20">
        <v>0.5</v>
      </c>
      <c r="H185" s="20">
        <v>0</v>
      </c>
      <c r="K185" s="20" t="s">
        <v>124</v>
      </c>
      <c r="L185" s="20">
        <f>L103*1</f>
        <v>0.54</v>
      </c>
      <c r="M185" s="20">
        <f>M103*1</f>
        <v>0.21</v>
      </c>
      <c r="N185" s="20">
        <v>0</v>
      </c>
      <c r="O185" s="20">
        <v>0</v>
      </c>
      <c r="P185" s="4">
        <f t="shared" si="119"/>
        <v>0.75</v>
      </c>
    </row>
    <row r="186" spans="4:16" x14ac:dyDescent="0.25">
      <c r="D186" s="20" t="s">
        <v>129</v>
      </c>
      <c r="E186" s="20">
        <v>0.5</v>
      </c>
      <c r="F186" s="20">
        <v>0</v>
      </c>
      <c r="G186" s="20">
        <v>0</v>
      </c>
      <c r="H186" s="20">
        <v>0</v>
      </c>
      <c r="K186" s="20" t="s">
        <v>123</v>
      </c>
      <c r="L186" s="20">
        <f>L103*0.5</f>
        <v>0.27</v>
      </c>
      <c r="M186" s="20">
        <f>M103*1</f>
        <v>0.21</v>
      </c>
      <c r="N186" s="20">
        <f>N103*0.5</f>
        <v>8.1000000000000003E-2</v>
      </c>
      <c r="O186" s="20">
        <v>0</v>
      </c>
      <c r="P186" s="4">
        <f t="shared" si="119"/>
        <v>0.56099999999999994</v>
      </c>
    </row>
    <row r="187" spans="4:16" x14ac:dyDescent="0.25">
      <c r="D187" s="32" t="s">
        <v>169</v>
      </c>
      <c r="E187" s="32"/>
      <c r="F187" s="32"/>
      <c r="G187" s="32"/>
      <c r="H187" s="32"/>
      <c r="K187" s="20" t="s">
        <v>122</v>
      </c>
      <c r="L187" s="20">
        <f>L103*1</f>
        <v>0.54</v>
      </c>
      <c r="M187" s="20">
        <f>M103*1</f>
        <v>0.21</v>
      </c>
      <c r="N187" s="20">
        <v>0</v>
      </c>
      <c r="O187" s="20">
        <v>0</v>
      </c>
      <c r="P187" s="4">
        <f t="shared" si="119"/>
        <v>0.75</v>
      </c>
    </row>
    <row r="188" spans="4:16" x14ac:dyDescent="0.25">
      <c r="D188" s="20" t="s">
        <v>131</v>
      </c>
      <c r="E188" s="20">
        <v>1</v>
      </c>
      <c r="F188" s="20">
        <v>0</v>
      </c>
      <c r="G188" s="20">
        <v>0</v>
      </c>
      <c r="H188" s="20">
        <v>0.5</v>
      </c>
      <c r="K188" s="20" t="s">
        <v>121</v>
      </c>
      <c r="L188" s="20">
        <f>L103*1</f>
        <v>0.54</v>
      </c>
      <c r="M188" s="20">
        <f>M103*1</f>
        <v>0.21</v>
      </c>
      <c r="N188" s="20">
        <f>N103*0.5</f>
        <v>8.1000000000000003E-2</v>
      </c>
      <c r="O188" s="23">
        <f>O103*0.5</f>
        <v>4.3499999999999997E-2</v>
      </c>
      <c r="P188" s="4">
        <f t="shared" si="119"/>
        <v>0.87449999999999994</v>
      </c>
    </row>
    <row r="189" spans="4:16" x14ac:dyDescent="0.25">
      <c r="D189" s="20" t="s">
        <v>132</v>
      </c>
      <c r="E189" s="20">
        <v>0.5</v>
      </c>
      <c r="F189" s="20">
        <v>1</v>
      </c>
      <c r="G189" s="20">
        <v>1</v>
      </c>
      <c r="H189" s="20">
        <v>0.5</v>
      </c>
      <c r="K189" s="20" t="s">
        <v>120</v>
      </c>
      <c r="L189" s="20">
        <v>0</v>
      </c>
      <c r="M189" s="20">
        <v>0</v>
      </c>
      <c r="N189" s="20">
        <v>0</v>
      </c>
      <c r="O189" s="20">
        <v>0</v>
      </c>
      <c r="P189" s="19">
        <f t="shared" si="119"/>
        <v>0</v>
      </c>
    </row>
    <row r="190" spans="4:16" x14ac:dyDescent="0.25">
      <c r="D190" s="20" t="s">
        <v>133</v>
      </c>
      <c r="E190" s="20">
        <v>1</v>
      </c>
      <c r="F190" s="20">
        <v>1</v>
      </c>
      <c r="G190" s="20">
        <v>0.5</v>
      </c>
      <c r="H190" s="20">
        <v>0.5</v>
      </c>
      <c r="K190" s="20" t="s">
        <v>127</v>
      </c>
      <c r="L190" s="20">
        <v>0</v>
      </c>
      <c r="M190" s="20">
        <v>0</v>
      </c>
      <c r="N190" s="20">
        <v>0</v>
      </c>
      <c r="O190" s="20">
        <v>0</v>
      </c>
      <c r="P190" s="19">
        <f t="shared" si="119"/>
        <v>0</v>
      </c>
    </row>
    <row r="191" spans="4:16" x14ac:dyDescent="0.25">
      <c r="D191" s="20" t="s">
        <v>134</v>
      </c>
      <c r="E191" s="20">
        <v>0.5</v>
      </c>
      <c r="F191" s="20">
        <v>1</v>
      </c>
      <c r="G191" s="20">
        <v>1</v>
      </c>
      <c r="H191" s="20">
        <v>0.5</v>
      </c>
      <c r="K191" s="20" t="s">
        <v>128</v>
      </c>
      <c r="L191" s="20">
        <v>0</v>
      </c>
      <c r="M191" s="20">
        <v>0</v>
      </c>
      <c r="N191" s="20">
        <f>N103*0.5</f>
        <v>8.1000000000000003E-2</v>
      </c>
      <c r="O191" s="20">
        <v>0</v>
      </c>
      <c r="P191" s="4">
        <f t="shared" si="119"/>
        <v>8.1000000000000003E-2</v>
      </c>
    </row>
    <row r="192" spans="4:16" x14ac:dyDescent="0.25">
      <c r="D192" s="20" t="s">
        <v>135</v>
      </c>
      <c r="E192" s="20">
        <v>1</v>
      </c>
      <c r="F192" s="20">
        <v>1</v>
      </c>
      <c r="G192" s="20">
        <v>0.5</v>
      </c>
      <c r="H192" s="20">
        <v>0.5</v>
      </c>
      <c r="K192" s="20" t="s">
        <v>129</v>
      </c>
      <c r="L192" s="20">
        <f>L103*0.5</f>
        <v>0.27</v>
      </c>
      <c r="M192" s="20">
        <v>0</v>
      </c>
      <c r="N192" s="20">
        <v>0</v>
      </c>
      <c r="O192" s="20">
        <v>0</v>
      </c>
      <c r="P192" s="4">
        <f t="shared" si="119"/>
        <v>0.27</v>
      </c>
    </row>
    <row r="193" spans="4:16" x14ac:dyDescent="0.25">
      <c r="D193" s="20" t="s">
        <v>136</v>
      </c>
      <c r="E193" s="20">
        <v>1</v>
      </c>
      <c r="F193" s="20">
        <v>1</v>
      </c>
      <c r="G193" s="20">
        <v>1</v>
      </c>
      <c r="H193" s="20">
        <v>1</v>
      </c>
      <c r="K193" s="30" t="s">
        <v>169</v>
      </c>
      <c r="L193" s="30"/>
      <c r="M193" s="30"/>
      <c r="N193" s="30"/>
      <c r="O193" s="30"/>
      <c r="P193" s="19"/>
    </row>
    <row r="194" spans="4:16" x14ac:dyDescent="0.25">
      <c r="D194" s="20" t="s">
        <v>137</v>
      </c>
      <c r="E194" s="20">
        <v>0</v>
      </c>
      <c r="F194" s="20">
        <v>0</v>
      </c>
      <c r="G194" s="20">
        <v>0</v>
      </c>
      <c r="H194" s="20">
        <v>0.5</v>
      </c>
      <c r="K194" s="20" t="s">
        <v>131</v>
      </c>
      <c r="L194" s="20">
        <f>L103*1</f>
        <v>0.54</v>
      </c>
      <c r="M194" s="20">
        <v>0</v>
      </c>
      <c r="N194" s="20">
        <v>0</v>
      </c>
      <c r="O194" s="23">
        <f>O103*0.5</f>
        <v>4.3499999999999997E-2</v>
      </c>
      <c r="P194" s="4">
        <f t="shared" si="119"/>
        <v>0.58350000000000002</v>
      </c>
    </row>
    <row r="195" spans="4:16" x14ac:dyDescent="0.25">
      <c r="D195" s="20" t="s">
        <v>130</v>
      </c>
      <c r="E195" s="20">
        <v>0</v>
      </c>
      <c r="F195" s="20">
        <v>0</v>
      </c>
      <c r="G195" s="20">
        <v>0.5</v>
      </c>
      <c r="H195" s="20">
        <v>0.5</v>
      </c>
      <c r="K195" s="20" t="s">
        <v>132</v>
      </c>
      <c r="L195" s="20">
        <f>L103*0.5</f>
        <v>0.27</v>
      </c>
      <c r="M195" s="20">
        <f>M103*1</f>
        <v>0.21</v>
      </c>
      <c r="N195" s="20">
        <f>N103*1</f>
        <v>0.16200000000000001</v>
      </c>
      <c r="O195" s="23">
        <f>O103*0.5</f>
        <v>4.3499999999999997E-2</v>
      </c>
      <c r="P195" s="4">
        <f t="shared" si="119"/>
        <v>0.6855</v>
      </c>
    </row>
    <row r="196" spans="4:16" x14ac:dyDescent="0.25">
      <c r="D196" s="20" t="s">
        <v>138</v>
      </c>
      <c r="E196" s="20">
        <v>0</v>
      </c>
      <c r="F196" s="20">
        <v>0</v>
      </c>
      <c r="G196" s="20">
        <v>1</v>
      </c>
      <c r="H196" s="20">
        <v>0.5</v>
      </c>
      <c r="K196" s="20" t="s">
        <v>133</v>
      </c>
      <c r="L196" s="20">
        <f>L103*1</f>
        <v>0.54</v>
      </c>
      <c r="M196" s="20">
        <f>M103*1</f>
        <v>0.21</v>
      </c>
      <c r="N196" s="20">
        <f>N103*0.5</f>
        <v>8.1000000000000003E-2</v>
      </c>
      <c r="O196" s="23">
        <f>O103*0.5</f>
        <v>4.3499999999999997E-2</v>
      </c>
      <c r="P196" s="4">
        <f t="shared" si="119"/>
        <v>0.87449999999999994</v>
      </c>
    </row>
    <row r="197" spans="4:16" x14ac:dyDescent="0.25">
      <c r="D197" s="20" t="s">
        <v>139</v>
      </c>
      <c r="E197" s="20">
        <v>0.5</v>
      </c>
      <c r="F197" s="20">
        <v>0</v>
      </c>
      <c r="G197" s="20">
        <v>0</v>
      </c>
      <c r="H197" s="20">
        <v>0</v>
      </c>
      <c r="K197" s="20" t="s">
        <v>134</v>
      </c>
      <c r="L197" s="20">
        <f>L103*0.5</f>
        <v>0.27</v>
      </c>
      <c r="M197" s="20">
        <f>M103*1</f>
        <v>0.21</v>
      </c>
      <c r="N197" s="20">
        <f>N103*1</f>
        <v>0.16200000000000001</v>
      </c>
      <c r="O197" s="23">
        <f>O103*0.5</f>
        <v>4.3499999999999997E-2</v>
      </c>
      <c r="P197" s="4">
        <f t="shared" si="119"/>
        <v>0.6855</v>
      </c>
    </row>
    <row r="198" spans="4:16" x14ac:dyDescent="0.25">
      <c r="D198" s="32" t="s">
        <v>168</v>
      </c>
      <c r="E198" s="32"/>
      <c r="F198" s="32"/>
      <c r="G198" s="32"/>
      <c r="H198" s="32"/>
      <c r="K198" s="20" t="s">
        <v>135</v>
      </c>
      <c r="L198" s="20">
        <f>L103*1</f>
        <v>0.54</v>
      </c>
      <c r="M198" s="20">
        <f>M103*1</f>
        <v>0.21</v>
      </c>
      <c r="N198" s="20">
        <f>N103*0.5</f>
        <v>8.1000000000000003E-2</v>
      </c>
      <c r="O198" s="23">
        <f>O103*0.5</f>
        <v>4.3499999999999997E-2</v>
      </c>
      <c r="P198" s="4">
        <f t="shared" si="119"/>
        <v>0.87449999999999994</v>
      </c>
    </row>
    <row r="199" spans="4:16" x14ac:dyDescent="0.25">
      <c r="D199" s="20" t="s">
        <v>148</v>
      </c>
      <c r="E199" s="20">
        <v>1</v>
      </c>
      <c r="F199" s="20">
        <v>0</v>
      </c>
      <c r="G199" s="20">
        <v>0</v>
      </c>
      <c r="H199" s="20">
        <v>0</v>
      </c>
      <c r="K199" s="20" t="s">
        <v>136</v>
      </c>
      <c r="L199" s="20">
        <f>L103*1</f>
        <v>0.54</v>
      </c>
      <c r="M199" s="20">
        <f>M103*1</f>
        <v>0.21</v>
      </c>
      <c r="N199" s="20">
        <f>N103*1</f>
        <v>0.16200000000000001</v>
      </c>
      <c r="O199" s="20">
        <f>O103*1</f>
        <v>8.6999999999999994E-2</v>
      </c>
      <c r="P199" s="4">
        <f t="shared" si="119"/>
        <v>0.999</v>
      </c>
    </row>
    <row r="200" spans="4:16" x14ac:dyDescent="0.25">
      <c r="D200" s="20" t="s">
        <v>147</v>
      </c>
      <c r="E200" s="20">
        <v>0.5</v>
      </c>
      <c r="F200" s="20">
        <v>1</v>
      </c>
      <c r="G200" s="20">
        <v>0</v>
      </c>
      <c r="H200" s="20">
        <v>0</v>
      </c>
      <c r="K200" s="20" t="s">
        <v>137</v>
      </c>
      <c r="L200" s="20">
        <v>0</v>
      </c>
      <c r="M200" s="20">
        <v>0</v>
      </c>
      <c r="N200" s="20">
        <v>0</v>
      </c>
      <c r="O200" s="23">
        <f>O103*0.5</f>
        <v>4.3499999999999997E-2</v>
      </c>
      <c r="P200" s="4">
        <f t="shared" si="119"/>
        <v>4.3499999999999997E-2</v>
      </c>
    </row>
    <row r="201" spans="4:16" x14ac:dyDescent="0.25">
      <c r="D201" s="20" t="s">
        <v>146</v>
      </c>
      <c r="E201" s="20">
        <v>1</v>
      </c>
      <c r="F201" s="20">
        <v>1</v>
      </c>
      <c r="G201" s="20">
        <v>0</v>
      </c>
      <c r="H201" s="20">
        <v>0</v>
      </c>
      <c r="K201" s="20" t="s">
        <v>130</v>
      </c>
      <c r="L201" s="20">
        <v>0</v>
      </c>
      <c r="M201" s="20">
        <v>0</v>
      </c>
      <c r="N201" s="20">
        <f>N103*0.5</f>
        <v>8.1000000000000003E-2</v>
      </c>
      <c r="O201" s="23">
        <f>O103*0.5</f>
        <v>4.3499999999999997E-2</v>
      </c>
      <c r="P201" s="4">
        <f t="shared" si="119"/>
        <v>0.1245</v>
      </c>
    </row>
    <row r="202" spans="4:16" x14ac:dyDescent="0.25">
      <c r="D202" s="20" t="s">
        <v>145</v>
      </c>
      <c r="E202" s="20">
        <v>0.5</v>
      </c>
      <c r="F202" s="20">
        <v>1</v>
      </c>
      <c r="G202" s="20">
        <v>0</v>
      </c>
      <c r="H202" s="20">
        <v>0</v>
      </c>
      <c r="K202" s="20" t="s">
        <v>138</v>
      </c>
      <c r="L202" s="20">
        <v>0</v>
      </c>
      <c r="M202" s="20">
        <v>0</v>
      </c>
      <c r="N202" s="20">
        <f>N103*1</f>
        <v>0.16200000000000001</v>
      </c>
      <c r="O202" s="23">
        <f>O103*0.5</f>
        <v>4.3499999999999997E-2</v>
      </c>
      <c r="P202" s="4">
        <f t="shared" si="119"/>
        <v>0.20550000000000002</v>
      </c>
    </row>
    <row r="203" spans="4:16" x14ac:dyDescent="0.25">
      <c r="D203" s="20" t="s">
        <v>144</v>
      </c>
      <c r="E203" s="20">
        <v>1</v>
      </c>
      <c r="F203" s="20">
        <v>1</v>
      </c>
      <c r="G203" s="20">
        <v>0</v>
      </c>
      <c r="H203" s="20">
        <v>0</v>
      </c>
      <c r="K203" s="20" t="s">
        <v>139</v>
      </c>
      <c r="L203" s="20">
        <f>L103*0.5</f>
        <v>0.27</v>
      </c>
      <c r="M203" s="20">
        <v>0</v>
      </c>
      <c r="N203" s="20">
        <v>0</v>
      </c>
      <c r="O203" s="20">
        <v>0</v>
      </c>
      <c r="P203" s="4">
        <f t="shared" si="119"/>
        <v>0.27</v>
      </c>
    </row>
    <row r="204" spans="4:16" x14ac:dyDescent="0.25">
      <c r="D204" s="20" t="s">
        <v>143</v>
      </c>
      <c r="E204" s="20">
        <v>1</v>
      </c>
      <c r="F204" s="20">
        <v>1</v>
      </c>
      <c r="G204" s="20">
        <v>0</v>
      </c>
      <c r="H204" s="20">
        <v>0.5</v>
      </c>
      <c r="K204" s="30" t="s">
        <v>168</v>
      </c>
      <c r="L204" s="30"/>
      <c r="M204" s="30"/>
      <c r="N204" s="30"/>
      <c r="O204" s="30"/>
      <c r="P204" s="19"/>
    </row>
    <row r="205" spans="4:16" x14ac:dyDescent="0.25">
      <c r="D205" s="20" t="s">
        <v>142</v>
      </c>
      <c r="E205" s="20">
        <v>0</v>
      </c>
      <c r="F205" s="20">
        <v>0</v>
      </c>
      <c r="G205" s="20">
        <v>0</v>
      </c>
      <c r="H205" s="20">
        <v>0</v>
      </c>
      <c r="K205" s="20" t="s">
        <v>148</v>
      </c>
      <c r="L205" s="20">
        <f>L103*1</f>
        <v>0.54</v>
      </c>
      <c r="M205" s="20">
        <v>0</v>
      </c>
      <c r="N205" s="20">
        <v>0</v>
      </c>
      <c r="O205" s="20">
        <v>0</v>
      </c>
      <c r="P205" s="4">
        <f t="shared" si="119"/>
        <v>0.54</v>
      </c>
    </row>
    <row r="206" spans="4:16" x14ac:dyDescent="0.25">
      <c r="D206" s="20" t="s">
        <v>141</v>
      </c>
      <c r="E206" s="20">
        <v>0</v>
      </c>
      <c r="F206" s="20">
        <v>0</v>
      </c>
      <c r="G206" s="20">
        <v>0</v>
      </c>
      <c r="H206" s="20">
        <v>0</v>
      </c>
      <c r="K206" s="20" t="s">
        <v>147</v>
      </c>
      <c r="L206" s="20">
        <f>L103*0.5</f>
        <v>0.27</v>
      </c>
      <c r="M206" s="20">
        <f>M103*1</f>
        <v>0.21</v>
      </c>
      <c r="N206" s="20">
        <v>0</v>
      </c>
      <c r="O206" s="20">
        <v>0</v>
      </c>
      <c r="P206" s="4">
        <f t="shared" si="119"/>
        <v>0.48</v>
      </c>
    </row>
    <row r="207" spans="4:16" x14ac:dyDescent="0.25">
      <c r="D207" s="20" t="s">
        <v>140</v>
      </c>
      <c r="E207" s="20">
        <v>0</v>
      </c>
      <c r="F207" s="20">
        <v>0</v>
      </c>
      <c r="G207" s="20">
        <v>0</v>
      </c>
      <c r="H207" s="20">
        <v>0</v>
      </c>
      <c r="K207" s="20" t="s">
        <v>146</v>
      </c>
      <c r="L207" s="20">
        <f>L103*1</f>
        <v>0.54</v>
      </c>
      <c r="M207" s="20">
        <f>M103*1</f>
        <v>0.21</v>
      </c>
      <c r="N207" s="20">
        <v>0</v>
      </c>
      <c r="O207" s="20">
        <v>0</v>
      </c>
      <c r="P207" s="4">
        <f t="shared" si="119"/>
        <v>0.75</v>
      </c>
    </row>
    <row r="208" spans="4:16" x14ac:dyDescent="0.25">
      <c r="D208" s="20" t="s">
        <v>149</v>
      </c>
      <c r="E208" s="20">
        <v>0.5</v>
      </c>
      <c r="F208" s="20">
        <v>0</v>
      </c>
      <c r="G208" s="20">
        <v>0</v>
      </c>
      <c r="H208" s="20">
        <v>0</v>
      </c>
      <c r="K208" s="20" t="s">
        <v>145</v>
      </c>
      <c r="L208" s="20">
        <v>0.5</v>
      </c>
      <c r="M208" s="20">
        <f>M103*1</f>
        <v>0.21</v>
      </c>
      <c r="N208" s="20">
        <v>0</v>
      </c>
      <c r="O208" s="20">
        <v>0</v>
      </c>
      <c r="P208" s="4">
        <f t="shared" si="119"/>
        <v>0.71</v>
      </c>
    </row>
    <row r="209" spans="4:16" x14ac:dyDescent="0.25">
      <c r="D209" s="32" t="s">
        <v>167</v>
      </c>
      <c r="E209" s="32"/>
      <c r="F209" s="32"/>
      <c r="G209" s="32"/>
      <c r="H209" s="32"/>
      <c r="K209" s="20" t="s">
        <v>144</v>
      </c>
      <c r="L209" s="20">
        <f>L103*1</f>
        <v>0.54</v>
      </c>
      <c r="M209" s="20">
        <f>M103*1</f>
        <v>0.21</v>
      </c>
      <c r="N209" s="20">
        <v>0</v>
      </c>
      <c r="O209" s="20">
        <v>0</v>
      </c>
      <c r="P209" s="4">
        <f t="shared" si="119"/>
        <v>0.75</v>
      </c>
    </row>
    <row r="210" spans="4:16" x14ac:dyDescent="0.25">
      <c r="D210" s="20" t="s">
        <v>159</v>
      </c>
      <c r="E210" s="20">
        <v>0.5</v>
      </c>
      <c r="F210" s="20">
        <v>0</v>
      </c>
      <c r="G210" s="20">
        <v>0</v>
      </c>
      <c r="H210" s="20">
        <v>0.5</v>
      </c>
      <c r="K210" s="20" t="s">
        <v>143</v>
      </c>
      <c r="L210" s="20">
        <f>L103*1</f>
        <v>0.54</v>
      </c>
      <c r="M210" s="20">
        <f>M103*1</f>
        <v>0.21</v>
      </c>
      <c r="N210" s="20">
        <v>0</v>
      </c>
      <c r="O210" s="23">
        <f>O103*0.5</f>
        <v>4.3499999999999997E-2</v>
      </c>
      <c r="P210" s="4">
        <f t="shared" si="119"/>
        <v>0.79349999999999998</v>
      </c>
    </row>
    <row r="211" spans="4:16" x14ac:dyDescent="0.25">
      <c r="D211" s="20" t="s">
        <v>158</v>
      </c>
      <c r="E211" s="20">
        <v>0</v>
      </c>
      <c r="F211" s="20">
        <v>1</v>
      </c>
      <c r="G211" s="20">
        <v>1</v>
      </c>
      <c r="H211" s="20">
        <v>0.5</v>
      </c>
      <c r="K211" s="20" t="s">
        <v>142</v>
      </c>
      <c r="L211" s="20">
        <v>0</v>
      </c>
      <c r="M211" s="20">
        <v>0</v>
      </c>
      <c r="N211" s="20">
        <v>0</v>
      </c>
      <c r="O211" s="20">
        <v>0</v>
      </c>
      <c r="P211" s="19">
        <f t="shared" si="119"/>
        <v>0</v>
      </c>
    </row>
    <row r="212" spans="4:16" x14ac:dyDescent="0.25">
      <c r="D212" s="20" t="s">
        <v>157</v>
      </c>
      <c r="E212" s="20">
        <v>0.5</v>
      </c>
      <c r="F212" s="20">
        <v>1</v>
      </c>
      <c r="G212" s="20">
        <v>0.5</v>
      </c>
      <c r="H212" s="20">
        <v>0.5</v>
      </c>
      <c r="K212" s="20" t="s">
        <v>141</v>
      </c>
      <c r="L212" s="20">
        <v>0</v>
      </c>
      <c r="M212" s="20">
        <v>0</v>
      </c>
      <c r="N212" s="20">
        <v>0</v>
      </c>
      <c r="O212" s="20">
        <v>0</v>
      </c>
      <c r="P212" s="19">
        <f t="shared" si="119"/>
        <v>0</v>
      </c>
    </row>
    <row r="213" spans="4:16" x14ac:dyDescent="0.25">
      <c r="D213" s="20" t="s">
        <v>156</v>
      </c>
      <c r="E213" s="20">
        <v>0</v>
      </c>
      <c r="F213" s="20">
        <v>1</v>
      </c>
      <c r="G213" s="20">
        <v>1</v>
      </c>
      <c r="H213" s="20">
        <v>0.5</v>
      </c>
      <c r="K213" s="20" t="s">
        <v>140</v>
      </c>
      <c r="L213" s="20">
        <v>0</v>
      </c>
      <c r="M213" s="20">
        <v>0</v>
      </c>
      <c r="N213" s="20">
        <v>0</v>
      </c>
      <c r="O213" s="20">
        <v>0</v>
      </c>
      <c r="P213" s="19">
        <f t="shared" si="119"/>
        <v>0</v>
      </c>
    </row>
    <row r="214" spans="4:16" x14ac:dyDescent="0.25">
      <c r="D214" s="20" t="s">
        <v>155</v>
      </c>
      <c r="E214" s="20">
        <v>0.5</v>
      </c>
      <c r="F214" s="20">
        <v>1</v>
      </c>
      <c r="G214" s="20">
        <v>0.5</v>
      </c>
      <c r="H214" s="20">
        <v>0.5</v>
      </c>
      <c r="K214" s="20" t="s">
        <v>149</v>
      </c>
      <c r="L214" s="20">
        <f>L103*0.5</f>
        <v>0.27</v>
      </c>
      <c r="M214" s="20">
        <v>0</v>
      </c>
      <c r="N214" s="20">
        <v>0</v>
      </c>
      <c r="O214" s="20">
        <v>0</v>
      </c>
      <c r="P214" s="4">
        <f t="shared" si="119"/>
        <v>0.27</v>
      </c>
    </row>
    <row r="215" spans="4:16" x14ac:dyDescent="0.25">
      <c r="D215" s="20" t="s">
        <v>154</v>
      </c>
      <c r="E215" s="20">
        <v>0.5</v>
      </c>
      <c r="F215" s="20">
        <v>1</v>
      </c>
      <c r="G215" s="20">
        <v>1</v>
      </c>
      <c r="H215" s="20">
        <v>1</v>
      </c>
      <c r="K215" s="30" t="s">
        <v>167</v>
      </c>
      <c r="L215" s="30"/>
      <c r="M215" s="30"/>
      <c r="N215" s="30"/>
      <c r="O215" s="30"/>
      <c r="P215" s="19"/>
    </row>
    <row r="216" spans="4:16" x14ac:dyDescent="0.25">
      <c r="D216" s="20" t="s">
        <v>153</v>
      </c>
      <c r="E216" s="20">
        <v>0</v>
      </c>
      <c r="F216" s="20">
        <v>0</v>
      </c>
      <c r="G216" s="20">
        <v>0</v>
      </c>
      <c r="H216" s="20">
        <v>0.5</v>
      </c>
      <c r="K216" s="20" t="s">
        <v>159</v>
      </c>
      <c r="L216" s="20">
        <f>L103*0.5</f>
        <v>0.27</v>
      </c>
      <c r="M216" s="20">
        <v>0</v>
      </c>
      <c r="N216" s="20">
        <v>0</v>
      </c>
      <c r="O216" s="23">
        <f>O103*0.5</f>
        <v>4.3499999999999997E-2</v>
      </c>
      <c r="P216" s="4">
        <f>SUM(L216:O216)</f>
        <v>0.3135</v>
      </c>
    </row>
    <row r="217" spans="4:16" x14ac:dyDescent="0.25">
      <c r="D217" s="20" t="s">
        <v>152</v>
      </c>
      <c r="E217" s="20">
        <v>0</v>
      </c>
      <c r="F217" s="20">
        <v>0</v>
      </c>
      <c r="G217" s="20">
        <v>0.5</v>
      </c>
      <c r="H217" s="20">
        <v>0.5</v>
      </c>
      <c r="K217" s="20" t="s">
        <v>158</v>
      </c>
      <c r="L217" s="20">
        <v>0</v>
      </c>
      <c r="M217" s="20">
        <f>M103*1</f>
        <v>0.21</v>
      </c>
      <c r="N217" s="20">
        <f>N103*1</f>
        <v>0.16200000000000001</v>
      </c>
      <c r="O217" s="23">
        <f>O103*0.5</f>
        <v>4.3499999999999997E-2</v>
      </c>
      <c r="P217" s="4">
        <f t="shared" si="119"/>
        <v>0.41549999999999998</v>
      </c>
    </row>
    <row r="218" spans="4:16" x14ac:dyDescent="0.25">
      <c r="D218" s="20" t="s">
        <v>151</v>
      </c>
      <c r="E218" s="20">
        <v>0</v>
      </c>
      <c r="F218" s="20">
        <v>0</v>
      </c>
      <c r="G218" s="20">
        <v>0</v>
      </c>
      <c r="H218" s="20">
        <v>0</v>
      </c>
      <c r="K218" s="20" t="s">
        <v>157</v>
      </c>
      <c r="L218" s="20">
        <f>L103*0.5</f>
        <v>0.27</v>
      </c>
      <c r="M218" s="20">
        <f>M103*1</f>
        <v>0.21</v>
      </c>
      <c r="N218" s="20">
        <f>N103*0.5</f>
        <v>8.1000000000000003E-2</v>
      </c>
      <c r="O218" s="23">
        <f>O103*0.5</f>
        <v>4.3499999999999997E-2</v>
      </c>
      <c r="P218" s="4">
        <f t="shared" si="119"/>
        <v>0.60449999999999993</v>
      </c>
    </row>
    <row r="219" spans="4:16" x14ac:dyDescent="0.25">
      <c r="D219" s="20" t="s">
        <v>150</v>
      </c>
      <c r="E219" s="20">
        <v>0</v>
      </c>
      <c r="F219" s="20">
        <v>0</v>
      </c>
      <c r="G219" s="20">
        <v>1</v>
      </c>
      <c r="H219" s="20">
        <v>0.5</v>
      </c>
      <c r="K219" s="20" t="s">
        <v>156</v>
      </c>
      <c r="L219" s="20">
        <v>0</v>
      </c>
      <c r="M219" s="20">
        <f>M103*1</f>
        <v>0.21</v>
      </c>
      <c r="N219" s="20">
        <f>N103*1</f>
        <v>0.16200000000000001</v>
      </c>
      <c r="O219" s="23">
        <f>O103*0.5</f>
        <v>4.3499999999999997E-2</v>
      </c>
      <c r="P219" s="4">
        <f t="shared" si="119"/>
        <v>0.41549999999999998</v>
      </c>
    </row>
    <row r="220" spans="4:16" x14ac:dyDescent="0.25">
      <c r="K220" s="20" t="s">
        <v>155</v>
      </c>
      <c r="L220" s="20">
        <f>L103*0.5</f>
        <v>0.27</v>
      </c>
      <c r="M220" s="20">
        <f>M103*1</f>
        <v>0.21</v>
      </c>
      <c r="N220" s="20">
        <f>N103*0.5</f>
        <v>8.1000000000000003E-2</v>
      </c>
      <c r="O220" s="23">
        <f>O103*0.5</f>
        <v>4.3499999999999997E-2</v>
      </c>
      <c r="P220" s="4">
        <f t="shared" si="119"/>
        <v>0.60449999999999993</v>
      </c>
    </row>
    <row r="221" spans="4:16" x14ac:dyDescent="0.25">
      <c r="K221" s="20" t="s">
        <v>154</v>
      </c>
      <c r="L221" s="20">
        <f>L103*0.5</f>
        <v>0.27</v>
      </c>
      <c r="M221" s="20">
        <f>M103*1</f>
        <v>0.21</v>
      </c>
      <c r="N221" s="20">
        <f>N103*1</f>
        <v>0.16200000000000001</v>
      </c>
      <c r="O221" s="20">
        <f>O103*1</f>
        <v>8.6999999999999994E-2</v>
      </c>
      <c r="P221" s="4">
        <f t="shared" si="119"/>
        <v>0.72899999999999998</v>
      </c>
    </row>
    <row r="222" spans="4:16" x14ac:dyDescent="0.25">
      <c r="K222" s="20" t="s">
        <v>153</v>
      </c>
      <c r="L222" s="20">
        <v>0</v>
      </c>
      <c r="M222" s="20">
        <v>0</v>
      </c>
      <c r="N222" s="20">
        <v>0</v>
      </c>
      <c r="O222" s="23">
        <f>O103*0.5</f>
        <v>4.3499999999999997E-2</v>
      </c>
      <c r="P222" s="4">
        <f t="shared" si="119"/>
        <v>4.3499999999999997E-2</v>
      </c>
    </row>
    <row r="223" spans="4:16" x14ac:dyDescent="0.25">
      <c r="K223" s="20" t="s">
        <v>152</v>
      </c>
      <c r="L223" s="20">
        <v>0</v>
      </c>
      <c r="M223" s="20">
        <v>0</v>
      </c>
      <c r="N223" s="20">
        <f>N103*0.5</f>
        <v>8.1000000000000003E-2</v>
      </c>
      <c r="O223" s="23">
        <f>O103*0.5</f>
        <v>4.3499999999999997E-2</v>
      </c>
      <c r="P223" s="4">
        <f t="shared" si="119"/>
        <v>0.1245</v>
      </c>
    </row>
    <row r="224" spans="4:16" x14ac:dyDescent="0.25">
      <c r="K224" s="20" t="s">
        <v>151</v>
      </c>
      <c r="L224" s="20">
        <v>0</v>
      </c>
      <c r="M224" s="20">
        <v>0</v>
      </c>
      <c r="N224" s="20">
        <v>0</v>
      </c>
      <c r="O224" s="20">
        <v>0</v>
      </c>
      <c r="P224" s="19">
        <f t="shared" si="119"/>
        <v>0</v>
      </c>
    </row>
    <row r="225" spans="4:16" x14ac:dyDescent="0.25">
      <c r="K225" s="20" t="s">
        <v>150</v>
      </c>
      <c r="L225" s="20">
        <v>0</v>
      </c>
      <c r="M225" s="20">
        <v>0</v>
      </c>
      <c r="N225" s="20">
        <f>N103*1</f>
        <v>0.16200000000000001</v>
      </c>
      <c r="O225" s="23">
        <f>O103*0.5</f>
        <v>4.3499999999999997E-2</v>
      </c>
      <c r="P225" s="4">
        <f t="shared" si="119"/>
        <v>0.20550000000000002</v>
      </c>
    </row>
    <row r="229" spans="4:16" ht="18.75" x14ac:dyDescent="0.3">
      <c r="D229" s="27" t="s">
        <v>176</v>
      </c>
      <c r="E229" s="27"/>
      <c r="F229" s="27"/>
      <c r="G229" s="27"/>
      <c r="H229" s="27"/>
    </row>
    <row r="231" spans="4:16" x14ac:dyDescent="0.25">
      <c r="D231" s="20" t="s">
        <v>21</v>
      </c>
      <c r="E231" s="20" t="s">
        <v>38</v>
      </c>
      <c r="F231" s="20" t="s">
        <v>39</v>
      </c>
      <c r="G231" s="20" t="s">
        <v>40</v>
      </c>
      <c r="H231" s="20" t="s">
        <v>41</v>
      </c>
      <c r="I231" s="20" t="s">
        <v>42</v>
      </c>
      <c r="J231" s="20" t="s">
        <v>43</v>
      </c>
      <c r="K231" s="20" t="s">
        <v>45</v>
      </c>
      <c r="L231" s="20" t="s">
        <v>46</v>
      </c>
      <c r="M231" s="20" t="s">
        <v>47</v>
      </c>
      <c r="N231" s="20" t="s">
        <v>48</v>
      </c>
      <c r="O231" s="20" t="s">
        <v>49</v>
      </c>
    </row>
    <row r="232" spans="4:16" x14ac:dyDescent="0.25">
      <c r="D232" s="20" t="s">
        <v>38</v>
      </c>
      <c r="E232" s="20" t="s">
        <v>177</v>
      </c>
      <c r="F232" s="4">
        <v>0.372</v>
      </c>
      <c r="G232" s="20">
        <v>0.29099999999999998</v>
      </c>
      <c r="H232" s="20">
        <v>0.372</v>
      </c>
      <c r="I232" s="1">
        <v>0.29099999999999998</v>
      </c>
      <c r="J232" s="1">
        <v>0.41599999999999998</v>
      </c>
      <c r="K232" s="1">
        <v>0</v>
      </c>
      <c r="L232" s="1">
        <v>8.1000000000000003E-2</v>
      </c>
      <c r="M232" s="1">
        <v>0</v>
      </c>
      <c r="N232" s="1">
        <v>0.16200000000000001</v>
      </c>
      <c r="O232" s="1">
        <v>0</v>
      </c>
    </row>
    <row r="233" spans="4:16" x14ac:dyDescent="0.25">
      <c r="D233" s="20" t="s">
        <v>39</v>
      </c>
      <c r="E233" s="23">
        <v>0.27</v>
      </c>
      <c r="F233" s="20" t="s">
        <v>177</v>
      </c>
      <c r="G233" s="23">
        <v>0.27</v>
      </c>
      <c r="H233" s="20">
        <v>0</v>
      </c>
      <c r="I233" s="4">
        <v>0.27</v>
      </c>
      <c r="J233" s="1">
        <v>0.314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</row>
    <row r="234" spans="4:16" x14ac:dyDescent="0.25">
      <c r="D234" s="20" t="s">
        <v>40</v>
      </c>
      <c r="E234" s="20">
        <v>0</v>
      </c>
      <c r="F234" s="20">
        <v>8.1000000000000003E-2</v>
      </c>
      <c r="G234" s="20" t="s">
        <v>177</v>
      </c>
      <c r="H234" s="20">
        <v>8.1000000000000003E-2</v>
      </c>
      <c r="I234" s="1">
        <v>0</v>
      </c>
      <c r="J234" s="1">
        <v>0.125</v>
      </c>
      <c r="K234" s="1">
        <v>0</v>
      </c>
      <c r="L234" s="1">
        <v>0</v>
      </c>
      <c r="M234" s="1">
        <v>0</v>
      </c>
      <c r="N234" s="1">
        <v>8.1000000000000003E-2</v>
      </c>
      <c r="O234" s="1">
        <v>0</v>
      </c>
    </row>
    <row r="235" spans="4:16" x14ac:dyDescent="0.25">
      <c r="D235" s="20" t="s">
        <v>41</v>
      </c>
      <c r="E235" s="23">
        <v>0.27</v>
      </c>
      <c r="F235" s="20">
        <v>0</v>
      </c>
      <c r="G235" s="23">
        <v>0.27</v>
      </c>
      <c r="H235" s="20" t="s">
        <v>177</v>
      </c>
      <c r="I235" s="4">
        <v>0.27</v>
      </c>
      <c r="J235" s="1">
        <v>0.314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</row>
    <row r="236" spans="4:16" x14ac:dyDescent="0.25">
      <c r="D236" s="20" t="s">
        <v>42</v>
      </c>
      <c r="E236" s="20">
        <v>0</v>
      </c>
      <c r="F236" s="20">
        <v>8.1000000000000003E-2</v>
      </c>
      <c r="G236" s="20">
        <v>0</v>
      </c>
      <c r="H236" s="20">
        <v>8.1000000000000003E-2</v>
      </c>
      <c r="I236" s="20" t="s">
        <v>177</v>
      </c>
      <c r="J236" s="1">
        <v>0.125</v>
      </c>
      <c r="K236" s="1">
        <v>0</v>
      </c>
      <c r="L236" s="1">
        <v>0</v>
      </c>
      <c r="M236" s="1">
        <v>0</v>
      </c>
      <c r="N236" s="1">
        <v>8.1000000000000003E-2</v>
      </c>
      <c r="O236" s="1">
        <v>0</v>
      </c>
    </row>
    <row r="237" spans="4:16" x14ac:dyDescent="0.25">
      <c r="D237" s="20" t="s">
        <v>43</v>
      </c>
      <c r="E237" s="20">
        <v>0</v>
      </c>
      <c r="F237" s="20">
        <v>0</v>
      </c>
      <c r="G237" s="20">
        <v>0</v>
      </c>
      <c r="H237" s="20">
        <v>0</v>
      </c>
      <c r="I237" s="1">
        <v>0</v>
      </c>
      <c r="J237" s="20" t="s">
        <v>177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4:16" x14ac:dyDescent="0.25">
      <c r="D238" s="20" t="s">
        <v>45</v>
      </c>
      <c r="E238" s="23">
        <v>0.54</v>
      </c>
      <c r="F238" s="20">
        <v>0.64200000000000002</v>
      </c>
      <c r="G238" s="23">
        <v>0.83099999999999996</v>
      </c>
      <c r="H238" s="23">
        <v>0.64200000000000002</v>
      </c>
      <c r="I238" s="4">
        <v>0.83099999999999996</v>
      </c>
      <c r="J238" s="1">
        <v>0.95599999999999996</v>
      </c>
      <c r="K238" s="20" t="s">
        <v>177</v>
      </c>
      <c r="L238" s="1">
        <v>8.1000000000000003E-2</v>
      </c>
      <c r="M238" s="1">
        <v>0</v>
      </c>
      <c r="N238" s="1">
        <v>0.16200000000000001</v>
      </c>
      <c r="O238" s="4">
        <v>0.27</v>
      </c>
    </row>
    <row r="239" spans="4:16" x14ac:dyDescent="0.25">
      <c r="D239" s="20" t="s">
        <v>46</v>
      </c>
      <c r="E239" s="23">
        <v>0.54</v>
      </c>
      <c r="F239" s="20">
        <v>0.56100000000000005</v>
      </c>
      <c r="G239" s="23">
        <v>0.75</v>
      </c>
      <c r="H239" s="23">
        <v>0.56100000000000005</v>
      </c>
      <c r="I239" s="4">
        <v>0.75</v>
      </c>
      <c r="J239" s="1">
        <v>0.875</v>
      </c>
      <c r="K239" s="1">
        <v>0</v>
      </c>
      <c r="L239" s="20" t="s">
        <v>177</v>
      </c>
      <c r="M239" s="1">
        <v>0</v>
      </c>
      <c r="N239" s="1">
        <v>8.1000000000000003E-2</v>
      </c>
      <c r="O239" s="4">
        <v>0.27</v>
      </c>
    </row>
    <row r="240" spans="4:16" x14ac:dyDescent="0.25">
      <c r="D240" s="20" t="s">
        <v>47</v>
      </c>
      <c r="E240" s="23">
        <v>0.58399999999999996</v>
      </c>
      <c r="F240" s="20">
        <v>0.68600000000000005</v>
      </c>
      <c r="G240" s="23">
        <v>0.875</v>
      </c>
      <c r="H240" s="23">
        <v>0.68600000000000005</v>
      </c>
      <c r="I240" s="4">
        <v>0.875</v>
      </c>
      <c r="J240" s="1">
        <v>0.999</v>
      </c>
      <c r="K240" s="1">
        <v>4.3999999999999997E-2</v>
      </c>
      <c r="L240" s="1">
        <v>0.125</v>
      </c>
      <c r="M240" s="20" t="s">
        <v>177</v>
      </c>
      <c r="N240" s="1">
        <v>0.20599999999999999</v>
      </c>
      <c r="O240" s="4">
        <v>0.27</v>
      </c>
    </row>
    <row r="241" spans="4:16" x14ac:dyDescent="0.25">
      <c r="D241" s="20" t="s">
        <v>48</v>
      </c>
      <c r="E241" s="23">
        <v>0.54</v>
      </c>
      <c r="F241" s="23">
        <v>0.48</v>
      </c>
      <c r="G241" s="23">
        <v>0.75</v>
      </c>
      <c r="H241" s="23">
        <v>0.71</v>
      </c>
      <c r="I241" s="4">
        <v>0.75</v>
      </c>
      <c r="J241" s="1">
        <v>0.79400000000000004</v>
      </c>
      <c r="K241" s="1">
        <v>0</v>
      </c>
      <c r="L241" s="1">
        <v>0</v>
      </c>
      <c r="M241" s="1">
        <v>0</v>
      </c>
      <c r="N241" s="20" t="s">
        <v>177</v>
      </c>
      <c r="O241" s="4">
        <v>0.27</v>
      </c>
    </row>
    <row r="242" spans="4:16" x14ac:dyDescent="0.25">
      <c r="D242" s="20" t="s">
        <v>49</v>
      </c>
      <c r="E242" s="23">
        <v>0.314</v>
      </c>
      <c r="F242" s="20">
        <v>0.41599999999999998</v>
      </c>
      <c r="G242" s="23">
        <v>0.60499999999999998</v>
      </c>
      <c r="H242" s="23">
        <v>0.41599999999999998</v>
      </c>
      <c r="I242" s="4">
        <v>0.60499999999999998</v>
      </c>
      <c r="J242" s="1">
        <v>0.72899999999999998</v>
      </c>
      <c r="K242" s="1">
        <v>4.3999999999999997E-2</v>
      </c>
      <c r="L242" s="1">
        <v>0.125</v>
      </c>
      <c r="M242" s="1">
        <v>0</v>
      </c>
      <c r="N242" s="1">
        <v>0.20599999999999999</v>
      </c>
      <c r="O242" s="20" t="s">
        <v>177</v>
      </c>
    </row>
    <row r="246" spans="4:16" ht="18.75" x14ac:dyDescent="0.3">
      <c r="D246" s="27" t="s">
        <v>178</v>
      </c>
      <c r="E246" s="27"/>
      <c r="F246" s="27"/>
      <c r="G246" s="27"/>
      <c r="H246" s="27"/>
    </row>
    <row r="248" spans="4:16" ht="18.75" x14ac:dyDescent="0.3">
      <c r="D248" s="31" t="s">
        <v>179</v>
      </c>
      <c r="E248" s="31"/>
      <c r="F248" s="31"/>
    </row>
    <row r="249" spans="4:16" x14ac:dyDescent="0.25">
      <c r="D249" s="20" t="s">
        <v>21</v>
      </c>
      <c r="E249" s="20" t="s">
        <v>38</v>
      </c>
      <c r="F249" s="20" t="s">
        <v>39</v>
      </c>
      <c r="G249" s="20" t="s">
        <v>40</v>
      </c>
      <c r="H249" s="20" t="s">
        <v>41</v>
      </c>
      <c r="I249" s="20" t="s">
        <v>42</v>
      </c>
      <c r="J249" s="20" t="s">
        <v>43</v>
      </c>
      <c r="K249" s="20" t="s">
        <v>45</v>
      </c>
      <c r="L249" s="20" t="s">
        <v>46</v>
      </c>
      <c r="M249" s="20" t="s">
        <v>47</v>
      </c>
      <c r="N249" s="20" t="s">
        <v>48</v>
      </c>
      <c r="O249" s="20" t="s">
        <v>49</v>
      </c>
      <c r="P249" s="18" t="s">
        <v>180</v>
      </c>
    </row>
    <row r="250" spans="4:16" x14ac:dyDescent="0.25">
      <c r="D250" s="20" t="s">
        <v>38</v>
      </c>
      <c r="E250" s="20" t="s">
        <v>177</v>
      </c>
      <c r="F250" s="4">
        <v>0.372</v>
      </c>
      <c r="G250" s="20">
        <v>0.29099999999999998</v>
      </c>
      <c r="H250" s="20">
        <v>0.372</v>
      </c>
      <c r="I250" s="1">
        <v>0.29099999999999998</v>
      </c>
      <c r="J250" s="1">
        <v>0.41599999999999998</v>
      </c>
      <c r="K250" s="1">
        <v>0</v>
      </c>
      <c r="L250" s="1">
        <v>8.1000000000000003E-2</v>
      </c>
      <c r="M250" s="1">
        <v>0</v>
      </c>
      <c r="N250" s="1">
        <v>0.16200000000000001</v>
      </c>
      <c r="O250" s="1">
        <v>0</v>
      </c>
      <c r="P250" s="1">
        <f>SUM(E250:O250)</f>
        <v>1.9849999999999999</v>
      </c>
    </row>
    <row r="251" spans="4:16" x14ac:dyDescent="0.25">
      <c r="D251" s="20" t="s">
        <v>39</v>
      </c>
      <c r="E251" s="23">
        <v>0.27</v>
      </c>
      <c r="F251" s="20" t="s">
        <v>177</v>
      </c>
      <c r="G251" s="23">
        <v>0.27</v>
      </c>
      <c r="H251" s="20">
        <v>0</v>
      </c>
      <c r="I251" s="4">
        <v>0.27</v>
      </c>
      <c r="J251" s="1">
        <v>0.314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f t="shared" ref="P251:P260" si="120">SUM(E251:O251)</f>
        <v>1.1240000000000001</v>
      </c>
    </row>
    <row r="252" spans="4:16" x14ac:dyDescent="0.25">
      <c r="D252" s="20" t="s">
        <v>40</v>
      </c>
      <c r="E252" s="20">
        <v>0</v>
      </c>
      <c r="F252" s="20">
        <v>8.1000000000000003E-2</v>
      </c>
      <c r="G252" s="20" t="s">
        <v>177</v>
      </c>
      <c r="H252" s="20">
        <v>8.1000000000000003E-2</v>
      </c>
      <c r="I252" s="1">
        <v>0</v>
      </c>
      <c r="J252" s="1">
        <v>0.125</v>
      </c>
      <c r="K252" s="1">
        <v>0</v>
      </c>
      <c r="L252" s="1">
        <v>0</v>
      </c>
      <c r="M252" s="1">
        <v>0</v>
      </c>
      <c r="N252" s="1">
        <v>8.1000000000000003E-2</v>
      </c>
      <c r="O252" s="1">
        <v>0</v>
      </c>
      <c r="P252" s="1">
        <f t="shared" si="120"/>
        <v>0.36800000000000005</v>
      </c>
    </row>
    <row r="253" spans="4:16" x14ac:dyDescent="0.25">
      <c r="D253" s="20" t="s">
        <v>41</v>
      </c>
      <c r="E253" s="23">
        <v>0.27</v>
      </c>
      <c r="F253" s="20">
        <v>0</v>
      </c>
      <c r="G253" s="23">
        <v>0.27</v>
      </c>
      <c r="H253" s="20" t="s">
        <v>177</v>
      </c>
      <c r="I253" s="4">
        <v>0.27</v>
      </c>
      <c r="J253" s="1">
        <v>0.314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f t="shared" si="120"/>
        <v>1.1240000000000001</v>
      </c>
    </row>
    <row r="254" spans="4:16" x14ac:dyDescent="0.25">
      <c r="D254" s="20" t="s">
        <v>42</v>
      </c>
      <c r="E254" s="20">
        <v>0</v>
      </c>
      <c r="F254" s="20">
        <v>8.1000000000000003E-2</v>
      </c>
      <c r="G254" s="20">
        <v>0</v>
      </c>
      <c r="H254" s="20">
        <v>8.1000000000000003E-2</v>
      </c>
      <c r="I254" s="20" t="s">
        <v>177</v>
      </c>
      <c r="J254" s="1">
        <v>0.125</v>
      </c>
      <c r="K254" s="1">
        <v>0</v>
      </c>
      <c r="L254" s="1">
        <v>0</v>
      </c>
      <c r="M254" s="1">
        <v>0</v>
      </c>
      <c r="N254" s="1">
        <v>8.1000000000000003E-2</v>
      </c>
      <c r="O254" s="1">
        <v>0</v>
      </c>
      <c r="P254" s="1">
        <f t="shared" si="120"/>
        <v>0.36800000000000005</v>
      </c>
    </row>
    <row r="255" spans="4:16" x14ac:dyDescent="0.25">
      <c r="D255" s="20" t="s">
        <v>43</v>
      </c>
      <c r="E255" s="20">
        <v>0</v>
      </c>
      <c r="F255" s="20">
        <v>0</v>
      </c>
      <c r="G255" s="20">
        <v>0</v>
      </c>
      <c r="H255" s="20">
        <v>0</v>
      </c>
      <c r="I255" s="1">
        <v>0</v>
      </c>
      <c r="J255" s="20" t="s">
        <v>177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f t="shared" si="120"/>
        <v>0</v>
      </c>
    </row>
    <row r="256" spans="4:16" x14ac:dyDescent="0.25">
      <c r="D256" s="20" t="s">
        <v>45</v>
      </c>
      <c r="E256" s="23">
        <v>0.54</v>
      </c>
      <c r="F256" s="20">
        <v>0.64200000000000002</v>
      </c>
      <c r="G256" s="23">
        <v>0.83099999999999996</v>
      </c>
      <c r="H256" s="23">
        <v>0.64200000000000002</v>
      </c>
      <c r="I256" s="4">
        <v>0.83099999999999996</v>
      </c>
      <c r="J256" s="1">
        <v>0.95599999999999996</v>
      </c>
      <c r="K256" s="20" t="s">
        <v>177</v>
      </c>
      <c r="L256" s="1">
        <v>8.1000000000000003E-2</v>
      </c>
      <c r="M256" s="1">
        <v>0</v>
      </c>
      <c r="N256" s="1">
        <v>0.16200000000000001</v>
      </c>
      <c r="O256" s="4">
        <v>0.27</v>
      </c>
      <c r="P256" s="1">
        <f t="shared" si="120"/>
        <v>4.9550000000000001</v>
      </c>
    </row>
    <row r="257" spans="4:17" x14ac:dyDescent="0.25">
      <c r="D257" s="20" t="s">
        <v>46</v>
      </c>
      <c r="E257" s="23">
        <v>0.54</v>
      </c>
      <c r="F257" s="20">
        <v>0.56100000000000005</v>
      </c>
      <c r="G257" s="23">
        <v>0.75</v>
      </c>
      <c r="H257" s="23">
        <v>0.56100000000000005</v>
      </c>
      <c r="I257" s="4">
        <v>0.75</v>
      </c>
      <c r="J257" s="1">
        <v>0.875</v>
      </c>
      <c r="K257" s="1">
        <v>0</v>
      </c>
      <c r="L257" s="20" t="s">
        <v>177</v>
      </c>
      <c r="M257" s="1">
        <v>0</v>
      </c>
      <c r="N257" s="1">
        <v>8.1000000000000003E-2</v>
      </c>
      <c r="O257" s="4">
        <v>0.27</v>
      </c>
      <c r="P257" s="1">
        <f t="shared" si="120"/>
        <v>4.3879999999999999</v>
      </c>
    </row>
    <row r="258" spans="4:17" x14ac:dyDescent="0.25">
      <c r="D258" s="20" t="s">
        <v>47</v>
      </c>
      <c r="E258" s="23">
        <v>0.58399999999999996</v>
      </c>
      <c r="F258" s="20">
        <v>0.68600000000000005</v>
      </c>
      <c r="G258" s="23">
        <v>0.875</v>
      </c>
      <c r="H258" s="23">
        <v>0.68600000000000005</v>
      </c>
      <c r="I258" s="4">
        <v>0.875</v>
      </c>
      <c r="J258" s="1">
        <v>0.999</v>
      </c>
      <c r="K258" s="1">
        <v>4.3999999999999997E-2</v>
      </c>
      <c r="L258" s="1">
        <v>0.125</v>
      </c>
      <c r="M258" s="20" t="s">
        <v>177</v>
      </c>
      <c r="N258" s="1">
        <v>0.20599999999999999</v>
      </c>
      <c r="O258" s="4">
        <v>0.27</v>
      </c>
      <c r="P258" s="1">
        <f t="shared" si="120"/>
        <v>5.35</v>
      </c>
    </row>
    <row r="259" spans="4:17" x14ac:dyDescent="0.25">
      <c r="D259" s="20" t="s">
        <v>48</v>
      </c>
      <c r="E259" s="23">
        <v>0.54</v>
      </c>
      <c r="F259" s="23">
        <v>0.48</v>
      </c>
      <c r="G259" s="23">
        <v>0.75</v>
      </c>
      <c r="H259" s="23">
        <v>0.71</v>
      </c>
      <c r="I259" s="4">
        <v>0.75</v>
      </c>
      <c r="J259" s="1">
        <v>0.79400000000000004</v>
      </c>
      <c r="K259" s="1">
        <v>0</v>
      </c>
      <c r="L259" s="1">
        <v>0</v>
      </c>
      <c r="M259" s="1">
        <v>0</v>
      </c>
      <c r="N259" s="20" t="s">
        <v>177</v>
      </c>
      <c r="O259" s="4">
        <v>0.27</v>
      </c>
      <c r="P259" s="1">
        <f t="shared" si="120"/>
        <v>4.2940000000000005</v>
      </c>
    </row>
    <row r="260" spans="4:17" x14ac:dyDescent="0.25">
      <c r="D260" s="20" t="s">
        <v>49</v>
      </c>
      <c r="E260" s="23">
        <v>0.314</v>
      </c>
      <c r="F260" s="20">
        <v>0.41599999999999998</v>
      </c>
      <c r="G260" s="23">
        <v>0.60499999999999998</v>
      </c>
      <c r="H260" s="23">
        <v>0.41599999999999998</v>
      </c>
      <c r="I260" s="4">
        <v>0.60499999999999998</v>
      </c>
      <c r="J260" s="1">
        <v>0.72899999999999998</v>
      </c>
      <c r="K260" s="1">
        <v>4.3999999999999997E-2</v>
      </c>
      <c r="L260" s="1">
        <v>0.125</v>
      </c>
      <c r="M260" s="1">
        <v>0</v>
      </c>
      <c r="N260" s="1">
        <v>0.20599999999999999</v>
      </c>
      <c r="O260" s="20" t="s">
        <v>177</v>
      </c>
      <c r="P260" s="1">
        <f t="shared" si="120"/>
        <v>3.46</v>
      </c>
    </row>
    <row r="261" spans="4:17" x14ac:dyDescent="0.25">
      <c r="D261" s="18" t="s">
        <v>181</v>
      </c>
      <c r="E261" s="1">
        <f>SUM(E250:E260)</f>
        <v>3.0580000000000003</v>
      </c>
      <c r="F261" s="1">
        <f t="shared" ref="F261:O261" si="121">SUM(F250:F260)</f>
        <v>3.319</v>
      </c>
      <c r="G261" s="1">
        <f t="shared" si="121"/>
        <v>4.6419999999999995</v>
      </c>
      <c r="H261" s="1">
        <f t="shared" si="121"/>
        <v>3.5489999999999999</v>
      </c>
      <c r="I261" s="1">
        <f t="shared" si="121"/>
        <v>4.6419999999999995</v>
      </c>
      <c r="J261" s="1">
        <f t="shared" si="121"/>
        <v>5.6469999999999994</v>
      </c>
      <c r="K261" s="1">
        <f>SUM(K250:K260)</f>
        <v>8.7999999999999995E-2</v>
      </c>
      <c r="L261" s="1">
        <f t="shared" si="121"/>
        <v>0.41200000000000003</v>
      </c>
      <c r="M261" s="1">
        <f t="shared" si="121"/>
        <v>0</v>
      </c>
      <c r="N261" s="1">
        <f t="shared" si="121"/>
        <v>0.97899999999999987</v>
      </c>
      <c r="O261" s="1">
        <f t="shared" si="121"/>
        <v>1.08</v>
      </c>
      <c r="P261" s="1"/>
    </row>
    <row r="264" spans="4:17" ht="18.75" x14ac:dyDescent="0.3">
      <c r="D264" s="31" t="s">
        <v>182</v>
      </c>
      <c r="E264" s="31"/>
      <c r="F264" s="31"/>
      <c r="P264" s="10"/>
    </row>
    <row r="265" spans="4:17" x14ac:dyDescent="0.25">
      <c r="D265" s="20" t="s">
        <v>21</v>
      </c>
      <c r="E265" s="20" t="s">
        <v>38</v>
      </c>
      <c r="F265" s="20" t="s">
        <v>39</v>
      </c>
      <c r="G265" s="20" t="s">
        <v>40</v>
      </c>
      <c r="H265" s="20" t="s">
        <v>41</v>
      </c>
      <c r="I265" s="20" t="s">
        <v>42</v>
      </c>
      <c r="J265" s="20" t="s">
        <v>43</v>
      </c>
      <c r="K265" s="20" t="s">
        <v>45</v>
      </c>
      <c r="L265" s="20" t="s">
        <v>46</v>
      </c>
      <c r="M265" s="20" t="s">
        <v>47</v>
      </c>
      <c r="N265" s="20" t="s">
        <v>48</v>
      </c>
      <c r="O265" s="20" t="s">
        <v>49</v>
      </c>
      <c r="P265" s="18" t="s">
        <v>180</v>
      </c>
      <c r="Q265" s="13"/>
    </row>
    <row r="266" spans="4:17" x14ac:dyDescent="0.25">
      <c r="D266" s="20" t="s">
        <v>38</v>
      </c>
      <c r="E266" s="24" t="s">
        <v>177</v>
      </c>
      <c r="F266" s="25">
        <v>0.372</v>
      </c>
      <c r="G266" s="24">
        <v>0.29099999999999998</v>
      </c>
      <c r="H266" s="24">
        <v>0.372</v>
      </c>
      <c r="I266" s="24">
        <v>0.29099999999999998</v>
      </c>
      <c r="J266" s="24">
        <v>0.41599999999999998</v>
      </c>
      <c r="K266" s="24">
        <v>0</v>
      </c>
      <c r="L266" s="24">
        <v>8.1000000000000003E-2</v>
      </c>
      <c r="M266" s="24">
        <v>0</v>
      </c>
      <c r="N266" s="24">
        <v>0.16200000000000001</v>
      </c>
      <c r="O266" s="24">
        <v>0</v>
      </c>
      <c r="P266" s="25">
        <f>P250/10</f>
        <v>0.19849999999999998</v>
      </c>
      <c r="Q266" s="7"/>
    </row>
    <row r="267" spans="4:17" x14ac:dyDescent="0.25">
      <c r="D267" s="20" t="s">
        <v>39</v>
      </c>
      <c r="E267" s="25">
        <v>0.27</v>
      </c>
      <c r="F267" s="24" t="s">
        <v>177</v>
      </c>
      <c r="G267" s="25">
        <v>0.27</v>
      </c>
      <c r="H267" s="24">
        <v>0</v>
      </c>
      <c r="I267" s="25">
        <v>0.27</v>
      </c>
      <c r="J267" s="24">
        <v>0.314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5">
        <f t="shared" ref="P267:P275" si="122">P251/10</f>
        <v>0.11240000000000001</v>
      </c>
      <c r="Q267" s="7"/>
    </row>
    <row r="268" spans="4:17" x14ac:dyDescent="0.25">
      <c r="D268" s="20" t="s">
        <v>40</v>
      </c>
      <c r="E268" s="24">
        <v>0</v>
      </c>
      <c r="F268" s="24">
        <v>8.1000000000000003E-2</v>
      </c>
      <c r="G268" s="24" t="s">
        <v>177</v>
      </c>
      <c r="H268" s="24">
        <v>8.1000000000000003E-2</v>
      </c>
      <c r="I268" s="24">
        <v>0</v>
      </c>
      <c r="J268" s="24">
        <v>0.125</v>
      </c>
      <c r="K268" s="24">
        <v>0</v>
      </c>
      <c r="L268" s="24">
        <v>0</v>
      </c>
      <c r="M268" s="24">
        <v>0</v>
      </c>
      <c r="N268" s="24">
        <v>8.1000000000000003E-2</v>
      </c>
      <c r="O268" s="24">
        <v>0</v>
      </c>
      <c r="P268" s="25">
        <f t="shared" si="122"/>
        <v>3.6800000000000006E-2</v>
      </c>
      <c r="Q268" s="7"/>
    </row>
    <row r="269" spans="4:17" x14ac:dyDescent="0.25">
      <c r="D269" s="20" t="s">
        <v>41</v>
      </c>
      <c r="E269" s="25">
        <v>0.27</v>
      </c>
      <c r="F269" s="24">
        <v>0</v>
      </c>
      <c r="G269" s="25">
        <v>0.27</v>
      </c>
      <c r="H269" s="24" t="s">
        <v>177</v>
      </c>
      <c r="I269" s="25">
        <v>0.27</v>
      </c>
      <c r="J269" s="24">
        <v>0.314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5">
        <f t="shared" si="122"/>
        <v>0.11240000000000001</v>
      </c>
      <c r="Q269" s="7"/>
    </row>
    <row r="270" spans="4:17" x14ac:dyDescent="0.25">
      <c r="D270" s="20" t="s">
        <v>42</v>
      </c>
      <c r="E270" s="24">
        <v>0</v>
      </c>
      <c r="F270" s="24">
        <v>8.1000000000000003E-2</v>
      </c>
      <c r="G270" s="24">
        <v>0</v>
      </c>
      <c r="H270" s="24">
        <v>8.1000000000000003E-2</v>
      </c>
      <c r="I270" s="24" t="s">
        <v>177</v>
      </c>
      <c r="J270" s="24">
        <v>0.125</v>
      </c>
      <c r="K270" s="24">
        <v>0</v>
      </c>
      <c r="L270" s="24">
        <v>0</v>
      </c>
      <c r="M270" s="24">
        <v>0</v>
      </c>
      <c r="N270" s="24">
        <v>8.1000000000000003E-2</v>
      </c>
      <c r="O270" s="24">
        <v>0</v>
      </c>
      <c r="P270" s="25">
        <f t="shared" si="122"/>
        <v>3.6800000000000006E-2</v>
      </c>
      <c r="Q270" s="7"/>
    </row>
    <row r="271" spans="4:17" x14ac:dyDescent="0.25">
      <c r="D271" s="20" t="s">
        <v>43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 t="s">
        <v>177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6">
        <f t="shared" si="122"/>
        <v>0</v>
      </c>
      <c r="Q271" s="7"/>
    </row>
    <row r="272" spans="4:17" x14ac:dyDescent="0.25">
      <c r="D272" s="20" t="s">
        <v>45</v>
      </c>
      <c r="E272" s="25">
        <v>0.54</v>
      </c>
      <c r="F272" s="24">
        <v>0.64200000000000002</v>
      </c>
      <c r="G272" s="25">
        <v>0.83099999999999996</v>
      </c>
      <c r="H272" s="25">
        <v>0.64200000000000002</v>
      </c>
      <c r="I272" s="25">
        <v>0.83099999999999996</v>
      </c>
      <c r="J272" s="24">
        <v>0.95599999999999996</v>
      </c>
      <c r="K272" s="24" t="s">
        <v>177</v>
      </c>
      <c r="L272" s="24">
        <v>8.1000000000000003E-2</v>
      </c>
      <c r="M272" s="24">
        <v>0</v>
      </c>
      <c r="N272" s="24">
        <v>0.16200000000000001</v>
      </c>
      <c r="O272" s="25">
        <v>0.27</v>
      </c>
      <c r="P272" s="25">
        <f t="shared" si="122"/>
        <v>0.4955</v>
      </c>
      <c r="Q272" s="7"/>
    </row>
    <row r="273" spans="4:17" x14ac:dyDescent="0.25">
      <c r="D273" s="20" t="s">
        <v>46</v>
      </c>
      <c r="E273" s="25">
        <v>0.54</v>
      </c>
      <c r="F273" s="24">
        <v>0.56100000000000005</v>
      </c>
      <c r="G273" s="25">
        <v>0.75</v>
      </c>
      <c r="H273" s="25">
        <v>0.56100000000000005</v>
      </c>
      <c r="I273" s="25">
        <v>0.75</v>
      </c>
      <c r="J273" s="24">
        <v>0.875</v>
      </c>
      <c r="K273" s="24">
        <v>0</v>
      </c>
      <c r="L273" s="24" t="s">
        <v>177</v>
      </c>
      <c r="M273" s="24">
        <v>0</v>
      </c>
      <c r="N273" s="24">
        <v>8.1000000000000003E-2</v>
      </c>
      <c r="O273" s="25">
        <v>0.27</v>
      </c>
      <c r="P273" s="25">
        <f t="shared" si="122"/>
        <v>0.43879999999999997</v>
      </c>
      <c r="Q273" s="7"/>
    </row>
    <row r="274" spans="4:17" x14ac:dyDescent="0.25">
      <c r="D274" s="20" t="s">
        <v>47</v>
      </c>
      <c r="E274" s="25">
        <v>0.58399999999999996</v>
      </c>
      <c r="F274" s="24">
        <v>0.68600000000000005</v>
      </c>
      <c r="G274" s="25">
        <v>0.875</v>
      </c>
      <c r="H274" s="25">
        <v>0.68600000000000005</v>
      </c>
      <c r="I274" s="25">
        <v>0.875</v>
      </c>
      <c r="J274" s="24">
        <v>0.999</v>
      </c>
      <c r="K274" s="24">
        <v>4.3999999999999997E-2</v>
      </c>
      <c r="L274" s="24">
        <v>0.125</v>
      </c>
      <c r="M274" s="24" t="s">
        <v>177</v>
      </c>
      <c r="N274" s="24">
        <v>0.20599999999999999</v>
      </c>
      <c r="O274" s="25">
        <v>0.27</v>
      </c>
      <c r="P274" s="25">
        <f t="shared" si="122"/>
        <v>0.53499999999999992</v>
      </c>
      <c r="Q274" s="7"/>
    </row>
    <row r="275" spans="4:17" x14ac:dyDescent="0.25">
      <c r="D275" s="20" t="s">
        <v>48</v>
      </c>
      <c r="E275" s="25">
        <v>0.54</v>
      </c>
      <c r="F275" s="25">
        <v>0.48</v>
      </c>
      <c r="G275" s="25">
        <v>0.75</v>
      </c>
      <c r="H275" s="25">
        <v>0.71</v>
      </c>
      <c r="I275" s="25">
        <v>0.75</v>
      </c>
      <c r="J275" s="24">
        <v>0.79400000000000004</v>
      </c>
      <c r="K275" s="24">
        <v>0</v>
      </c>
      <c r="L275" s="24">
        <v>0</v>
      </c>
      <c r="M275" s="24">
        <v>0</v>
      </c>
      <c r="N275" s="24" t="s">
        <v>177</v>
      </c>
      <c r="O275" s="25">
        <v>0.27</v>
      </c>
      <c r="P275" s="25">
        <f t="shared" si="122"/>
        <v>0.42940000000000006</v>
      </c>
      <c r="Q275" s="7"/>
    </row>
    <row r="276" spans="4:17" x14ac:dyDescent="0.25">
      <c r="D276" s="20" t="s">
        <v>49</v>
      </c>
      <c r="E276" s="25">
        <v>0.314</v>
      </c>
      <c r="F276" s="24">
        <v>0.41599999999999998</v>
      </c>
      <c r="G276" s="25">
        <v>0.60499999999999998</v>
      </c>
      <c r="H276" s="25">
        <v>0.41599999999999998</v>
      </c>
      <c r="I276" s="25">
        <v>0.60499999999999998</v>
      </c>
      <c r="J276" s="24">
        <v>0.72899999999999998</v>
      </c>
      <c r="K276" s="24">
        <v>4.3999999999999997E-2</v>
      </c>
      <c r="L276" s="24">
        <v>0.125</v>
      </c>
      <c r="M276" s="24">
        <v>0</v>
      </c>
      <c r="N276" s="24">
        <v>0.20599999999999999</v>
      </c>
      <c r="O276" s="24" t="s">
        <v>177</v>
      </c>
      <c r="P276" s="24"/>
      <c r="Q276" s="7"/>
    </row>
    <row r="277" spans="4:17" x14ac:dyDescent="0.25">
      <c r="D277" s="18" t="s">
        <v>181</v>
      </c>
      <c r="E277" s="24">
        <f>E261/10</f>
        <v>0.30580000000000002</v>
      </c>
      <c r="F277" s="24">
        <f t="shared" ref="F277:O277" si="123">F261/10</f>
        <v>0.33189999999999997</v>
      </c>
      <c r="G277" s="24">
        <f t="shared" si="123"/>
        <v>0.46419999999999995</v>
      </c>
      <c r="H277" s="24">
        <f t="shared" si="123"/>
        <v>0.35489999999999999</v>
      </c>
      <c r="I277" s="24">
        <f t="shared" si="123"/>
        <v>0.46419999999999995</v>
      </c>
      <c r="J277" s="24">
        <f t="shared" si="123"/>
        <v>0.56469999999999998</v>
      </c>
      <c r="K277" s="24">
        <f t="shared" si="123"/>
        <v>8.7999999999999988E-3</v>
      </c>
      <c r="L277" s="24">
        <f t="shared" si="123"/>
        <v>4.1200000000000001E-2</v>
      </c>
      <c r="M277" s="24">
        <f t="shared" si="123"/>
        <v>0</v>
      </c>
      <c r="N277" s="24">
        <f t="shared" si="123"/>
        <v>9.7899999999999987E-2</v>
      </c>
      <c r="O277" s="24">
        <f t="shared" si="123"/>
        <v>0.10800000000000001</v>
      </c>
      <c r="P277" s="24"/>
      <c r="Q277" s="11"/>
    </row>
    <row r="278" spans="4:17" x14ac:dyDescent="0.25"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81" spans="4:17" ht="18.75" x14ac:dyDescent="0.3">
      <c r="D281" s="27" t="s">
        <v>183</v>
      </c>
      <c r="E281" s="27"/>
      <c r="F281" s="27"/>
      <c r="G281" s="27"/>
      <c r="H281" s="27"/>
    </row>
    <row r="283" spans="4:17" x14ac:dyDescent="0.25">
      <c r="I283" s="11"/>
      <c r="J283" s="11"/>
      <c r="K283" s="11"/>
      <c r="L283" s="11"/>
    </row>
    <row r="284" spans="4:17" x14ac:dyDescent="0.25">
      <c r="D284" s="20" t="s">
        <v>21</v>
      </c>
      <c r="E284" s="18" t="s">
        <v>180</v>
      </c>
      <c r="F284" s="18" t="s">
        <v>181</v>
      </c>
      <c r="G284" s="18" t="s">
        <v>184</v>
      </c>
      <c r="I284" s="11"/>
      <c r="J284" s="13"/>
      <c r="K284" s="11"/>
      <c r="L284" s="11"/>
    </row>
    <row r="285" spans="4:17" x14ac:dyDescent="0.25">
      <c r="D285" s="20" t="s">
        <v>38</v>
      </c>
      <c r="E285" s="4">
        <f>P250/10</f>
        <v>0.19849999999999998</v>
      </c>
      <c r="F285" s="1">
        <f>E261/10</f>
        <v>0.30580000000000002</v>
      </c>
      <c r="G285" s="4">
        <f>E285-F285</f>
        <v>-0.10730000000000003</v>
      </c>
      <c r="I285" s="11"/>
      <c r="J285" s="13"/>
      <c r="K285" s="7"/>
      <c r="L285" s="11"/>
    </row>
    <row r="286" spans="4:17" x14ac:dyDescent="0.25">
      <c r="D286" s="20" t="s">
        <v>39</v>
      </c>
      <c r="E286" s="4">
        <f>P251/10</f>
        <v>0.11240000000000001</v>
      </c>
      <c r="F286" s="4">
        <f>F261/10</f>
        <v>0.33189999999999997</v>
      </c>
      <c r="G286" s="4">
        <f t="shared" ref="G286:G295" si="124">E286-F286</f>
        <v>-0.21949999999999997</v>
      </c>
      <c r="I286" s="11"/>
      <c r="J286" s="13"/>
      <c r="K286" s="7"/>
      <c r="L286" s="7"/>
    </row>
    <row r="287" spans="4:17" x14ac:dyDescent="0.25">
      <c r="D287" s="20" t="s">
        <v>40</v>
      </c>
      <c r="E287" s="4">
        <f t="shared" ref="E287:E295" si="125">P252/10</f>
        <v>3.6800000000000006E-2</v>
      </c>
      <c r="F287" s="1">
        <f>G261/10</f>
        <v>0.46419999999999995</v>
      </c>
      <c r="G287" s="4">
        <f t="shared" si="124"/>
        <v>-0.42739999999999995</v>
      </c>
      <c r="I287" s="11"/>
      <c r="J287" s="13"/>
      <c r="K287" s="7"/>
      <c r="L287" s="11"/>
    </row>
    <row r="288" spans="4:17" x14ac:dyDescent="0.25">
      <c r="D288" s="20" t="s">
        <v>41</v>
      </c>
      <c r="E288" s="4">
        <f t="shared" si="125"/>
        <v>0.11240000000000001</v>
      </c>
      <c r="F288" s="4">
        <f>H261/10</f>
        <v>0.35489999999999999</v>
      </c>
      <c r="G288" s="4">
        <f t="shared" si="124"/>
        <v>-0.24249999999999999</v>
      </c>
      <c r="I288" s="11"/>
      <c r="J288" s="13"/>
      <c r="K288" s="7"/>
      <c r="L288" s="11"/>
    </row>
    <row r="289" spans="4:16" x14ac:dyDescent="0.25">
      <c r="D289" s="20" t="s">
        <v>42</v>
      </c>
      <c r="E289" s="4">
        <f t="shared" si="125"/>
        <v>3.6800000000000006E-2</v>
      </c>
      <c r="F289" s="1">
        <f>I261/10</f>
        <v>0.46419999999999995</v>
      </c>
      <c r="G289" s="4">
        <f t="shared" si="124"/>
        <v>-0.42739999999999995</v>
      </c>
      <c r="I289" s="11"/>
      <c r="J289" s="13"/>
      <c r="K289" s="7"/>
      <c r="L289" s="11"/>
    </row>
    <row r="290" spans="4:16" x14ac:dyDescent="0.25">
      <c r="D290" s="20" t="s">
        <v>43</v>
      </c>
      <c r="E290" s="19">
        <f t="shared" si="125"/>
        <v>0</v>
      </c>
      <c r="F290" s="1">
        <f>J261/10</f>
        <v>0.56469999999999998</v>
      </c>
      <c r="G290" s="4">
        <f t="shared" si="124"/>
        <v>-0.56469999999999998</v>
      </c>
      <c r="I290" s="11"/>
      <c r="J290" s="13"/>
      <c r="K290" s="7"/>
      <c r="L290" s="11"/>
    </row>
    <row r="291" spans="4:16" x14ac:dyDescent="0.25">
      <c r="D291" s="20" t="s">
        <v>45</v>
      </c>
      <c r="E291" s="4">
        <f t="shared" si="125"/>
        <v>0.4955</v>
      </c>
      <c r="F291" s="1">
        <f>K261/10</f>
        <v>8.7999999999999988E-3</v>
      </c>
      <c r="G291" s="4">
        <f t="shared" si="124"/>
        <v>0.48670000000000002</v>
      </c>
      <c r="I291" s="11"/>
      <c r="J291" s="13"/>
      <c r="K291" s="7"/>
      <c r="L291" s="11"/>
    </row>
    <row r="292" spans="4:16" x14ac:dyDescent="0.25">
      <c r="D292" s="20" t="s">
        <v>46</v>
      </c>
      <c r="E292" s="4">
        <f t="shared" si="125"/>
        <v>0.43879999999999997</v>
      </c>
      <c r="F292" s="1">
        <f>L261/10</f>
        <v>4.1200000000000001E-2</v>
      </c>
      <c r="G292" s="4">
        <f t="shared" si="124"/>
        <v>0.39759999999999995</v>
      </c>
      <c r="I292" s="11"/>
      <c r="J292" s="13"/>
      <c r="K292" s="7"/>
      <c r="L292" s="11"/>
    </row>
    <row r="293" spans="4:16" x14ac:dyDescent="0.25">
      <c r="D293" s="20" t="s">
        <v>47</v>
      </c>
      <c r="E293" s="4">
        <f t="shared" si="125"/>
        <v>0.53499999999999992</v>
      </c>
      <c r="F293" s="1">
        <f>M261/10</f>
        <v>0</v>
      </c>
      <c r="G293" s="4">
        <f t="shared" si="124"/>
        <v>0.53499999999999992</v>
      </c>
      <c r="I293" s="11"/>
      <c r="J293" s="13"/>
      <c r="K293" s="7"/>
      <c r="L293" s="11"/>
    </row>
    <row r="294" spans="4:16" x14ac:dyDescent="0.25">
      <c r="D294" s="20" t="s">
        <v>48</v>
      </c>
      <c r="E294" s="4">
        <f t="shared" si="125"/>
        <v>0.42940000000000006</v>
      </c>
      <c r="F294" s="1">
        <f>N261/10</f>
        <v>9.7899999999999987E-2</v>
      </c>
      <c r="G294" s="4">
        <f t="shared" si="124"/>
        <v>0.33150000000000007</v>
      </c>
      <c r="I294" s="11"/>
      <c r="J294" s="13"/>
      <c r="K294" s="7"/>
      <c r="L294" s="11"/>
    </row>
    <row r="295" spans="4:16" x14ac:dyDescent="0.25">
      <c r="D295" s="20" t="s">
        <v>49</v>
      </c>
      <c r="E295" s="4">
        <f t="shared" si="125"/>
        <v>0.34599999999999997</v>
      </c>
      <c r="F295" s="1">
        <f>O261/10</f>
        <v>0.10800000000000001</v>
      </c>
      <c r="G295" s="4">
        <f t="shared" si="124"/>
        <v>0.23799999999999996</v>
      </c>
      <c r="I295" s="11"/>
      <c r="J295" s="13"/>
      <c r="K295" s="7"/>
      <c r="L295" s="7"/>
    </row>
    <row r="296" spans="4:16" x14ac:dyDescent="0.25">
      <c r="I296" s="11"/>
      <c r="J296" s="11"/>
      <c r="K296" s="11"/>
      <c r="L296" s="11"/>
    </row>
    <row r="297" spans="4:16" x14ac:dyDescent="0.25">
      <c r="I297" s="11"/>
      <c r="J297" s="11"/>
      <c r="K297" s="11"/>
      <c r="L297" s="11"/>
    </row>
    <row r="298" spans="4:16" ht="18.75" x14ac:dyDescent="0.3">
      <c r="D298" s="27" t="s">
        <v>185</v>
      </c>
      <c r="E298" s="27"/>
      <c r="F298" s="27"/>
      <c r="G298" s="27"/>
      <c r="H298" s="27"/>
    </row>
    <row r="300" spans="4:16" ht="18.75" x14ac:dyDescent="0.3">
      <c r="D300" s="28" t="s">
        <v>186</v>
      </c>
      <c r="E300" s="28"/>
      <c r="F300" s="28"/>
    </row>
    <row r="302" spans="4:16" x14ac:dyDescent="0.25">
      <c r="D302" s="29" t="s">
        <v>187</v>
      </c>
      <c r="E302" s="29"/>
      <c r="F302" s="10">
        <f>11*(11-1)/2</f>
        <v>55</v>
      </c>
    </row>
    <row r="304" spans="4:16" x14ac:dyDescent="0.25">
      <c r="D304" s="20" t="s">
        <v>21</v>
      </c>
      <c r="E304" s="20" t="s">
        <v>38</v>
      </c>
      <c r="F304" s="20" t="s">
        <v>39</v>
      </c>
      <c r="G304" s="20" t="s">
        <v>40</v>
      </c>
      <c r="H304" s="20" t="s">
        <v>41</v>
      </c>
      <c r="I304" s="20" t="s">
        <v>42</v>
      </c>
      <c r="J304" s="20" t="s">
        <v>43</v>
      </c>
      <c r="K304" s="20" t="s">
        <v>45</v>
      </c>
      <c r="L304" s="20" t="s">
        <v>46</v>
      </c>
      <c r="M304" s="20" t="s">
        <v>47</v>
      </c>
      <c r="N304" s="20" t="s">
        <v>48</v>
      </c>
      <c r="O304" s="20" t="s">
        <v>49</v>
      </c>
      <c r="P304" s="18" t="s">
        <v>180</v>
      </c>
    </row>
    <row r="305" spans="4:18" x14ac:dyDescent="0.25">
      <c r="D305" s="20" t="s">
        <v>38</v>
      </c>
      <c r="E305" s="20" t="s">
        <v>177</v>
      </c>
      <c r="F305" s="4">
        <v>0.372</v>
      </c>
      <c r="G305" s="20">
        <v>0.29099999999999998</v>
      </c>
      <c r="H305" s="20">
        <v>0.372</v>
      </c>
      <c r="I305" s="1">
        <v>0.29099999999999998</v>
      </c>
      <c r="J305" s="1">
        <v>0.41599999999999998</v>
      </c>
      <c r="K305" s="1">
        <v>0</v>
      </c>
      <c r="L305" s="1">
        <v>8.1000000000000003E-2</v>
      </c>
      <c r="M305" s="1">
        <v>0</v>
      </c>
      <c r="N305" s="1">
        <v>0.16200000000000001</v>
      </c>
      <c r="O305" s="1">
        <v>0</v>
      </c>
      <c r="P305" s="1">
        <f>SUM(E305:O305)</f>
        <v>1.9849999999999999</v>
      </c>
      <c r="Q305" s="33"/>
      <c r="R305" s="13"/>
    </row>
    <row r="306" spans="4:18" x14ac:dyDescent="0.25">
      <c r="D306" s="20" t="s">
        <v>39</v>
      </c>
      <c r="E306" s="23">
        <v>0.27</v>
      </c>
      <c r="F306" s="20" t="s">
        <v>177</v>
      </c>
      <c r="G306" s="23">
        <v>0.27</v>
      </c>
      <c r="H306" s="20">
        <v>0</v>
      </c>
      <c r="I306" s="4">
        <v>0.27</v>
      </c>
      <c r="J306" s="1">
        <v>0.314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f t="shared" ref="P306:P315" si="126">SUM(E306:O306)</f>
        <v>1.1240000000000001</v>
      </c>
      <c r="Q306" s="33"/>
      <c r="R306" s="13"/>
    </row>
    <row r="307" spans="4:18" x14ac:dyDescent="0.25">
      <c r="D307" s="20" t="s">
        <v>40</v>
      </c>
      <c r="E307" s="20">
        <v>0</v>
      </c>
      <c r="F307" s="20">
        <v>8.1000000000000003E-2</v>
      </c>
      <c r="G307" s="20" t="s">
        <v>177</v>
      </c>
      <c r="H307" s="20">
        <v>8.1000000000000003E-2</v>
      </c>
      <c r="I307" s="1">
        <v>0</v>
      </c>
      <c r="J307" s="1">
        <v>0.125</v>
      </c>
      <c r="K307" s="1">
        <v>0</v>
      </c>
      <c r="L307" s="1">
        <v>0</v>
      </c>
      <c r="M307" s="1">
        <v>0</v>
      </c>
      <c r="N307" s="1">
        <v>8.1000000000000003E-2</v>
      </c>
      <c r="O307" s="1">
        <v>0</v>
      </c>
      <c r="P307" s="1">
        <f t="shared" si="126"/>
        <v>0.36800000000000005</v>
      </c>
      <c r="Q307" s="33"/>
      <c r="R307" s="13"/>
    </row>
    <row r="308" spans="4:18" x14ac:dyDescent="0.25">
      <c r="D308" s="20" t="s">
        <v>41</v>
      </c>
      <c r="E308" s="23">
        <v>0.27</v>
      </c>
      <c r="F308" s="20">
        <v>0</v>
      </c>
      <c r="G308" s="23">
        <v>0.27</v>
      </c>
      <c r="H308" s="20" t="s">
        <v>177</v>
      </c>
      <c r="I308" s="4">
        <v>0.27</v>
      </c>
      <c r="J308" s="1">
        <v>0.314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f t="shared" si="126"/>
        <v>1.1240000000000001</v>
      </c>
      <c r="Q308" s="33"/>
      <c r="R308" s="13"/>
    </row>
    <row r="309" spans="4:18" x14ac:dyDescent="0.25">
      <c r="D309" s="20" t="s">
        <v>42</v>
      </c>
      <c r="E309" s="20">
        <v>0</v>
      </c>
      <c r="F309" s="20">
        <v>8.1000000000000003E-2</v>
      </c>
      <c r="G309" s="20">
        <v>0</v>
      </c>
      <c r="H309" s="20">
        <v>8.1000000000000003E-2</v>
      </c>
      <c r="I309" s="20" t="s">
        <v>177</v>
      </c>
      <c r="J309" s="1">
        <v>0.125</v>
      </c>
      <c r="K309" s="1">
        <v>0</v>
      </c>
      <c r="L309" s="1">
        <v>0</v>
      </c>
      <c r="M309" s="1">
        <v>0</v>
      </c>
      <c r="N309" s="1">
        <v>8.1000000000000003E-2</v>
      </c>
      <c r="O309" s="1">
        <v>0</v>
      </c>
      <c r="P309" s="1">
        <f t="shared" si="126"/>
        <v>0.36800000000000005</v>
      </c>
      <c r="Q309" s="33"/>
      <c r="R309" s="13"/>
    </row>
    <row r="310" spans="4:18" x14ac:dyDescent="0.25">
      <c r="D310" s="20" t="s">
        <v>43</v>
      </c>
      <c r="E310" s="20">
        <v>0</v>
      </c>
      <c r="F310" s="20">
        <v>0</v>
      </c>
      <c r="G310" s="20">
        <v>0</v>
      </c>
      <c r="H310" s="20">
        <v>0</v>
      </c>
      <c r="I310" s="1">
        <v>0</v>
      </c>
      <c r="J310" s="20" t="s">
        <v>177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f t="shared" si="126"/>
        <v>0</v>
      </c>
      <c r="Q310" s="33"/>
      <c r="R310" s="13"/>
    </row>
    <row r="311" spans="4:18" x14ac:dyDescent="0.25">
      <c r="D311" s="20" t="s">
        <v>45</v>
      </c>
      <c r="E311" s="23">
        <v>0.54</v>
      </c>
      <c r="F311" s="20">
        <v>0.64200000000000002</v>
      </c>
      <c r="G311" s="23">
        <v>0.83099999999999996</v>
      </c>
      <c r="H311" s="23">
        <v>0.64200000000000002</v>
      </c>
      <c r="I311" s="4">
        <v>0.83099999999999996</v>
      </c>
      <c r="J311" s="1">
        <v>0.95599999999999996</v>
      </c>
      <c r="K311" s="20" t="s">
        <v>177</v>
      </c>
      <c r="L311" s="1">
        <v>8.1000000000000003E-2</v>
      </c>
      <c r="M311" s="1">
        <v>0</v>
      </c>
      <c r="N311" s="1">
        <v>0.16200000000000001</v>
      </c>
      <c r="O311" s="4">
        <v>0.27</v>
      </c>
      <c r="P311" s="4">
        <f t="shared" si="126"/>
        <v>4.9550000000000001</v>
      </c>
      <c r="Q311" s="33"/>
      <c r="R311" s="13"/>
    </row>
    <row r="312" spans="4:18" x14ac:dyDescent="0.25">
      <c r="D312" s="20" t="s">
        <v>46</v>
      </c>
      <c r="E312" s="23">
        <v>0.54</v>
      </c>
      <c r="F312" s="20">
        <v>0.56100000000000005</v>
      </c>
      <c r="G312" s="23">
        <v>0.75</v>
      </c>
      <c r="H312" s="23">
        <v>0.56100000000000005</v>
      </c>
      <c r="I312" s="4">
        <v>0.75</v>
      </c>
      <c r="J312" s="1">
        <v>0.875</v>
      </c>
      <c r="K312" s="1">
        <v>0</v>
      </c>
      <c r="L312" s="20" t="s">
        <v>177</v>
      </c>
      <c r="M312" s="1">
        <v>0</v>
      </c>
      <c r="N312" s="1">
        <v>8.1000000000000003E-2</v>
      </c>
      <c r="O312" s="4">
        <v>0.27</v>
      </c>
      <c r="P312" s="4">
        <f t="shared" si="126"/>
        <v>4.3879999999999999</v>
      </c>
      <c r="Q312" s="33"/>
      <c r="R312" s="13"/>
    </row>
    <row r="313" spans="4:18" x14ac:dyDescent="0.25">
      <c r="D313" s="20" t="s">
        <v>47</v>
      </c>
      <c r="E313" s="23">
        <v>0.58399999999999996</v>
      </c>
      <c r="F313" s="20">
        <v>0.68600000000000005</v>
      </c>
      <c r="G313" s="23">
        <v>0.875</v>
      </c>
      <c r="H313" s="23">
        <v>0.68600000000000005</v>
      </c>
      <c r="I313" s="4">
        <v>0.875</v>
      </c>
      <c r="J313" s="1">
        <v>0.999</v>
      </c>
      <c r="K313" s="1">
        <v>4.3999999999999997E-2</v>
      </c>
      <c r="L313" s="1">
        <v>0.125</v>
      </c>
      <c r="M313" s="20" t="s">
        <v>177</v>
      </c>
      <c r="N313" s="1">
        <v>0.20599999999999999</v>
      </c>
      <c r="O313" s="4">
        <v>0.27</v>
      </c>
      <c r="P313" s="4">
        <f t="shared" si="126"/>
        <v>5.35</v>
      </c>
      <c r="Q313" s="33"/>
      <c r="R313" s="13"/>
    </row>
    <row r="314" spans="4:18" x14ac:dyDescent="0.25">
      <c r="D314" s="20" t="s">
        <v>48</v>
      </c>
      <c r="E314" s="23">
        <v>0.54</v>
      </c>
      <c r="F314" s="23">
        <v>0.48</v>
      </c>
      <c r="G314" s="23">
        <v>0.75</v>
      </c>
      <c r="H314" s="23">
        <v>0.71</v>
      </c>
      <c r="I314" s="4">
        <v>0.75</v>
      </c>
      <c r="J314" s="1">
        <v>0.79400000000000004</v>
      </c>
      <c r="K314" s="1">
        <v>0</v>
      </c>
      <c r="L314" s="1">
        <v>0</v>
      </c>
      <c r="M314" s="1">
        <v>0</v>
      </c>
      <c r="N314" s="20" t="s">
        <v>177</v>
      </c>
      <c r="O314" s="4">
        <v>0.27</v>
      </c>
      <c r="P314" s="4">
        <f t="shared" si="126"/>
        <v>4.2940000000000005</v>
      </c>
      <c r="Q314" s="33"/>
      <c r="R314" s="13"/>
    </row>
    <row r="315" spans="4:18" x14ac:dyDescent="0.25">
      <c r="D315" s="20" t="s">
        <v>49</v>
      </c>
      <c r="E315" s="23">
        <v>0.314</v>
      </c>
      <c r="F315" s="20">
        <v>0.41599999999999998</v>
      </c>
      <c r="G315" s="23">
        <v>0.60499999999999998</v>
      </c>
      <c r="H315" s="23">
        <v>0.41599999999999998</v>
      </c>
      <c r="I315" s="4">
        <v>0.60499999999999998</v>
      </c>
      <c r="J315" s="1">
        <v>0.72899999999999998</v>
      </c>
      <c r="K315" s="1">
        <v>4.3999999999999997E-2</v>
      </c>
      <c r="L315" s="1">
        <v>0.125</v>
      </c>
      <c r="M315" s="1">
        <v>0</v>
      </c>
      <c r="N315" s="1">
        <v>0.20599999999999999</v>
      </c>
      <c r="O315" s="20" t="s">
        <v>177</v>
      </c>
      <c r="P315" s="4">
        <f t="shared" si="126"/>
        <v>3.46</v>
      </c>
      <c r="Q315" s="33"/>
      <c r="R315" s="13"/>
    </row>
    <row r="316" spans="4:18" x14ac:dyDescent="0.25">
      <c r="D316" s="34" t="s">
        <v>181</v>
      </c>
      <c r="E316" s="35">
        <f>SUM(E305:E315)</f>
        <v>3.0580000000000003</v>
      </c>
      <c r="F316" s="35">
        <f t="shared" ref="F316" si="127">SUM(F305:F315)</f>
        <v>3.319</v>
      </c>
      <c r="G316" s="35">
        <f t="shared" ref="G316" si="128">SUM(G305:G315)</f>
        <v>4.6419999999999995</v>
      </c>
      <c r="H316" s="35">
        <f t="shared" ref="H316" si="129">SUM(H305:H315)</f>
        <v>3.5489999999999999</v>
      </c>
      <c r="I316" s="35">
        <f>SUM(I305:I315)</f>
        <v>4.6419999999999995</v>
      </c>
      <c r="J316" s="35">
        <f t="shared" ref="J316" si="130">SUM(J305:J315)</f>
        <v>5.6469999999999994</v>
      </c>
      <c r="K316" s="35">
        <f>SUM(K305:K315)</f>
        <v>8.7999999999999995E-2</v>
      </c>
      <c r="L316" s="35">
        <f t="shared" ref="L316" si="131">SUM(L305:L315)</f>
        <v>0.41200000000000003</v>
      </c>
      <c r="M316" s="35">
        <f t="shared" ref="M316" si="132">SUM(M305:M315)</f>
        <v>0</v>
      </c>
      <c r="N316" s="35">
        <f t="shared" ref="N316" si="133">SUM(N305:N315)</f>
        <v>0.97899999999999987</v>
      </c>
      <c r="O316" s="35">
        <f t="shared" ref="O316" si="134">SUM(O305:O315)</f>
        <v>1.08</v>
      </c>
      <c r="P316" s="1"/>
    </row>
    <row r="317" spans="4:18" x14ac:dyDescent="0.25">
      <c r="D317" s="36"/>
      <c r="E317" s="37"/>
      <c r="F317" s="38"/>
      <c r="G317" s="37"/>
      <c r="H317" s="38"/>
      <c r="I317" s="37"/>
      <c r="J317" s="38"/>
      <c r="K317" s="37"/>
      <c r="L317" s="38"/>
      <c r="M317" s="37"/>
      <c r="N317" s="38"/>
      <c r="O317" s="37"/>
    </row>
    <row r="319" spans="4:18" x14ac:dyDescent="0.25">
      <c r="D319" s="20" t="s">
        <v>188</v>
      </c>
      <c r="E319" s="20" t="s">
        <v>189</v>
      </c>
      <c r="F319" s="20" t="s">
        <v>188</v>
      </c>
      <c r="G319" s="20" t="s">
        <v>189</v>
      </c>
      <c r="H319" s="20" t="s">
        <v>188</v>
      </c>
      <c r="I319" s="20" t="s">
        <v>189</v>
      </c>
    </row>
    <row r="320" spans="4:18" x14ac:dyDescent="0.25">
      <c r="D320" s="20">
        <v>1</v>
      </c>
      <c r="E320" s="21" t="s">
        <v>190</v>
      </c>
      <c r="F320" s="20">
        <v>21</v>
      </c>
      <c r="G320" s="21" t="s">
        <v>210</v>
      </c>
      <c r="H320" s="20">
        <v>41</v>
      </c>
      <c r="I320" s="21" t="s">
        <v>230</v>
      </c>
    </row>
    <row r="321" spans="4:9" x14ac:dyDescent="0.25">
      <c r="D321" s="20">
        <v>2</v>
      </c>
      <c r="E321" s="21" t="s">
        <v>191</v>
      </c>
      <c r="F321" s="20">
        <v>22</v>
      </c>
      <c r="G321" s="21" t="s">
        <v>211</v>
      </c>
      <c r="H321" s="20">
        <v>42</v>
      </c>
      <c r="I321" s="21" t="s">
        <v>231</v>
      </c>
    </row>
    <row r="322" spans="4:9" x14ac:dyDescent="0.25">
      <c r="D322" s="20">
        <v>3</v>
      </c>
      <c r="E322" s="21" t="s">
        <v>192</v>
      </c>
      <c r="F322" s="20">
        <v>23</v>
      </c>
      <c r="G322" s="21" t="s">
        <v>212</v>
      </c>
      <c r="H322" s="20">
        <v>43</v>
      </c>
      <c r="I322" s="21" t="s">
        <v>232</v>
      </c>
    </row>
    <row r="323" spans="4:9" x14ac:dyDescent="0.25">
      <c r="D323" s="20">
        <v>4</v>
      </c>
      <c r="E323" s="21" t="s">
        <v>193</v>
      </c>
      <c r="F323" s="20">
        <v>24</v>
      </c>
      <c r="G323" s="21" t="s">
        <v>213</v>
      </c>
      <c r="H323" s="20">
        <v>44</v>
      </c>
      <c r="I323" s="21" t="s">
        <v>235</v>
      </c>
    </row>
    <row r="324" spans="4:9" x14ac:dyDescent="0.25">
      <c r="D324" s="20">
        <v>5</v>
      </c>
      <c r="E324" s="21" t="s">
        <v>194</v>
      </c>
      <c r="F324" s="20">
        <v>25</v>
      </c>
      <c r="G324" s="21" t="s">
        <v>214</v>
      </c>
      <c r="H324" s="20">
        <v>45</v>
      </c>
      <c r="I324" s="21" t="s">
        <v>236</v>
      </c>
    </row>
    <row r="325" spans="4:9" x14ac:dyDescent="0.25">
      <c r="D325" s="20">
        <v>6</v>
      </c>
      <c r="E325" s="21" t="s">
        <v>196</v>
      </c>
      <c r="F325" s="20">
        <v>26</v>
      </c>
      <c r="G325" s="21" t="s">
        <v>215</v>
      </c>
      <c r="H325" s="20">
        <v>46</v>
      </c>
      <c r="I325" s="21" t="s">
        <v>233</v>
      </c>
    </row>
    <row r="326" spans="4:9" x14ac:dyDescent="0.25">
      <c r="D326" s="20">
        <v>7</v>
      </c>
      <c r="E326" s="21" t="s">
        <v>195</v>
      </c>
      <c r="F326" s="20">
        <v>27</v>
      </c>
      <c r="G326" s="21" t="s">
        <v>216</v>
      </c>
      <c r="H326" s="20">
        <v>47</v>
      </c>
      <c r="I326" s="21" t="s">
        <v>234</v>
      </c>
    </row>
    <row r="327" spans="4:9" x14ac:dyDescent="0.25">
      <c r="D327" s="20">
        <v>8</v>
      </c>
      <c r="E327" s="21" t="s">
        <v>197</v>
      </c>
      <c r="F327" s="20">
        <v>28</v>
      </c>
      <c r="G327" s="21" t="s">
        <v>217</v>
      </c>
      <c r="H327" s="20">
        <v>48</v>
      </c>
      <c r="I327" s="21" t="s">
        <v>237</v>
      </c>
    </row>
    <row r="328" spans="4:9" x14ac:dyDescent="0.25">
      <c r="D328" s="20">
        <v>9</v>
      </c>
      <c r="E328" s="21" t="s">
        <v>198</v>
      </c>
      <c r="F328" s="20">
        <v>29</v>
      </c>
      <c r="G328" s="21" t="s">
        <v>218</v>
      </c>
      <c r="H328" s="20">
        <v>49</v>
      </c>
      <c r="I328" s="21" t="s">
        <v>238</v>
      </c>
    </row>
    <row r="329" spans="4:9" x14ac:dyDescent="0.25">
      <c r="D329" s="20">
        <v>10</v>
      </c>
      <c r="E329" s="21" t="s">
        <v>199</v>
      </c>
      <c r="F329" s="20">
        <v>30</v>
      </c>
      <c r="G329" s="21" t="s">
        <v>219</v>
      </c>
      <c r="H329" s="20">
        <v>50</v>
      </c>
      <c r="I329" s="21" t="s">
        <v>239</v>
      </c>
    </row>
    <row r="330" spans="4:9" x14ac:dyDescent="0.25">
      <c r="D330" s="20">
        <v>11</v>
      </c>
      <c r="E330" s="21" t="s">
        <v>200</v>
      </c>
      <c r="F330" s="20">
        <v>31</v>
      </c>
      <c r="G330" s="21" t="s">
        <v>220</v>
      </c>
      <c r="H330" s="20">
        <v>51</v>
      </c>
      <c r="I330" s="21" t="s">
        <v>240</v>
      </c>
    </row>
    <row r="331" spans="4:9" x14ac:dyDescent="0.25">
      <c r="D331" s="20">
        <v>12</v>
      </c>
      <c r="E331" s="21" t="s">
        <v>201</v>
      </c>
      <c r="F331" s="20">
        <v>32</v>
      </c>
      <c r="G331" s="21" t="s">
        <v>221</v>
      </c>
      <c r="H331" s="20">
        <v>52</v>
      </c>
      <c r="I331" s="21" t="s">
        <v>241</v>
      </c>
    </row>
    <row r="332" spans="4:9" x14ac:dyDescent="0.25">
      <c r="D332" s="20">
        <v>13</v>
      </c>
      <c r="E332" s="21" t="s">
        <v>202</v>
      </c>
      <c r="F332" s="20">
        <v>33</v>
      </c>
      <c r="G332" s="21" t="s">
        <v>222</v>
      </c>
      <c r="H332" s="20">
        <v>53</v>
      </c>
      <c r="I332" s="21" t="s">
        <v>242</v>
      </c>
    </row>
    <row r="333" spans="4:9" x14ac:dyDescent="0.25">
      <c r="D333" s="20">
        <v>14</v>
      </c>
      <c r="E333" s="21" t="s">
        <v>203</v>
      </c>
      <c r="F333" s="20">
        <v>34</v>
      </c>
      <c r="G333" s="21" t="s">
        <v>223</v>
      </c>
      <c r="H333" s="20">
        <v>54</v>
      </c>
      <c r="I333" s="21" t="s">
        <v>243</v>
      </c>
    </row>
    <row r="334" spans="4:9" x14ac:dyDescent="0.25">
      <c r="D334" s="20">
        <v>15</v>
      </c>
      <c r="E334" s="21" t="s">
        <v>204</v>
      </c>
      <c r="F334" s="20">
        <v>35</v>
      </c>
      <c r="G334" s="21" t="s">
        <v>224</v>
      </c>
      <c r="H334" s="20">
        <v>55</v>
      </c>
      <c r="I334" s="21" t="s">
        <v>244</v>
      </c>
    </row>
    <row r="335" spans="4:9" x14ac:dyDescent="0.25">
      <c r="D335" s="20">
        <v>16</v>
      </c>
      <c r="E335" s="21" t="s">
        <v>205</v>
      </c>
      <c r="F335" s="20">
        <v>36</v>
      </c>
      <c r="G335" s="21" t="s">
        <v>225</v>
      </c>
      <c r="H335" s="1"/>
      <c r="I335" s="1"/>
    </row>
    <row r="336" spans="4:9" x14ac:dyDescent="0.25">
      <c r="D336" s="20">
        <v>17</v>
      </c>
      <c r="E336" s="21" t="s">
        <v>206</v>
      </c>
      <c r="F336" s="20">
        <v>37</v>
      </c>
      <c r="G336" s="21" t="s">
        <v>226</v>
      </c>
      <c r="H336" s="1"/>
      <c r="I336" s="1"/>
    </row>
    <row r="337" spans="4:9" x14ac:dyDescent="0.25">
      <c r="D337" s="20">
        <v>18</v>
      </c>
      <c r="E337" s="21" t="s">
        <v>207</v>
      </c>
      <c r="F337" s="20">
        <v>38</v>
      </c>
      <c r="G337" s="21" t="s">
        <v>227</v>
      </c>
      <c r="H337" s="1"/>
      <c r="I337" s="1"/>
    </row>
    <row r="338" spans="4:9" x14ac:dyDescent="0.25">
      <c r="D338" s="20">
        <v>19</v>
      </c>
      <c r="E338" s="21" t="s">
        <v>208</v>
      </c>
      <c r="F338" s="20">
        <v>39</v>
      </c>
      <c r="G338" s="21" t="s">
        <v>228</v>
      </c>
      <c r="H338" s="1"/>
      <c r="I338" s="1"/>
    </row>
    <row r="339" spans="4:9" x14ac:dyDescent="0.25">
      <c r="D339" s="20">
        <v>20</v>
      </c>
      <c r="E339" s="21" t="s">
        <v>209</v>
      </c>
      <c r="F339" s="20">
        <v>40</v>
      </c>
      <c r="G339" s="21" t="s">
        <v>229</v>
      </c>
      <c r="H339" s="1"/>
      <c r="I339" s="1"/>
    </row>
    <row r="342" spans="4:9" ht="18.75" x14ac:dyDescent="0.3">
      <c r="D342" s="28" t="s">
        <v>245</v>
      </c>
      <c r="E342" s="28"/>
      <c r="F342" s="28"/>
    </row>
    <row r="346" spans="4:9" x14ac:dyDescent="0.25">
      <c r="D346" s="21" t="s">
        <v>21</v>
      </c>
      <c r="E346" s="18" t="s">
        <v>184</v>
      </c>
      <c r="F346" s="21" t="s">
        <v>246</v>
      </c>
    </row>
    <row r="347" spans="4:9" x14ac:dyDescent="0.25">
      <c r="D347" s="21" t="s">
        <v>247</v>
      </c>
      <c r="E347" s="23">
        <f>E285-F285</f>
        <v>-0.10730000000000003</v>
      </c>
      <c r="F347" s="21">
        <v>6</v>
      </c>
    </row>
    <row r="348" spans="4:9" x14ac:dyDescent="0.25">
      <c r="D348" s="21" t="s">
        <v>248</v>
      </c>
      <c r="E348" s="23">
        <f t="shared" ref="E348:E357" si="135">E286-F286</f>
        <v>-0.21949999999999997</v>
      </c>
      <c r="F348" s="21">
        <v>7</v>
      </c>
    </row>
    <row r="349" spans="4:9" x14ac:dyDescent="0.25">
      <c r="D349" s="21" t="s">
        <v>249</v>
      </c>
      <c r="E349" s="23">
        <f t="shared" si="135"/>
        <v>-0.42739999999999995</v>
      </c>
      <c r="F349" s="21">
        <v>9</v>
      </c>
    </row>
    <row r="350" spans="4:9" x14ac:dyDescent="0.25">
      <c r="D350" s="21" t="s">
        <v>250</v>
      </c>
      <c r="E350" s="23">
        <f t="shared" si="135"/>
        <v>-0.24249999999999999</v>
      </c>
      <c r="F350" s="21">
        <v>8</v>
      </c>
    </row>
    <row r="351" spans="4:9" x14ac:dyDescent="0.25">
      <c r="D351" s="21" t="s">
        <v>251</v>
      </c>
      <c r="E351" s="23">
        <f t="shared" si="135"/>
        <v>-0.42739999999999995</v>
      </c>
      <c r="F351" s="21">
        <v>10</v>
      </c>
    </row>
    <row r="352" spans="4:9" x14ac:dyDescent="0.25">
      <c r="D352" s="21" t="s">
        <v>252</v>
      </c>
      <c r="E352" s="23">
        <f t="shared" si="135"/>
        <v>-0.56469999999999998</v>
      </c>
      <c r="F352" s="21">
        <v>11</v>
      </c>
    </row>
    <row r="353" spans="4:6" x14ac:dyDescent="0.25">
      <c r="D353" s="21" t="s">
        <v>253</v>
      </c>
      <c r="E353" s="23">
        <f t="shared" si="135"/>
        <v>0.48670000000000002</v>
      </c>
      <c r="F353" s="39">
        <v>2</v>
      </c>
    </row>
    <row r="354" spans="4:6" x14ac:dyDescent="0.25">
      <c r="D354" s="21" t="s">
        <v>254</v>
      </c>
      <c r="E354" s="23">
        <f t="shared" si="135"/>
        <v>0.39759999999999995</v>
      </c>
      <c r="F354" s="39">
        <v>3</v>
      </c>
    </row>
    <row r="355" spans="4:6" x14ac:dyDescent="0.25">
      <c r="D355" s="21" t="s">
        <v>255</v>
      </c>
      <c r="E355" s="23">
        <f t="shared" si="135"/>
        <v>0.53499999999999992</v>
      </c>
      <c r="F355" s="39">
        <v>1</v>
      </c>
    </row>
    <row r="356" spans="4:6" x14ac:dyDescent="0.25">
      <c r="D356" s="21" t="s">
        <v>256</v>
      </c>
      <c r="E356" s="23">
        <f t="shared" si="135"/>
        <v>0.33150000000000007</v>
      </c>
      <c r="F356" s="21">
        <v>4</v>
      </c>
    </row>
    <row r="357" spans="4:6" x14ac:dyDescent="0.25">
      <c r="D357" s="21" t="s">
        <v>257</v>
      </c>
      <c r="E357" s="23">
        <f t="shared" si="135"/>
        <v>0.23799999999999996</v>
      </c>
      <c r="F357" s="21">
        <v>5</v>
      </c>
    </row>
  </sheetData>
  <mergeCells count="44">
    <mergeCell ref="D342:F342"/>
    <mergeCell ref="D2:H2"/>
    <mergeCell ref="L2:P2"/>
    <mergeCell ref="D49:H49"/>
    <mergeCell ref="L29:Q29"/>
    <mergeCell ref="D5:H5"/>
    <mergeCell ref="K5:R5"/>
    <mergeCell ref="D44:E44"/>
    <mergeCell ref="D45:E45"/>
    <mergeCell ref="D23:H23"/>
    <mergeCell ref="K13:M13"/>
    <mergeCell ref="D94:H94"/>
    <mergeCell ref="D13:H13"/>
    <mergeCell ref="D209:H209"/>
    <mergeCell ref="K94:O94"/>
    <mergeCell ref="K105:O105"/>
    <mergeCell ref="K116:O116"/>
    <mergeCell ref="K127:O127"/>
    <mergeCell ref="K138:O138"/>
    <mergeCell ref="D99:H99"/>
    <mergeCell ref="D110:H110"/>
    <mergeCell ref="D121:H121"/>
    <mergeCell ref="D132:H132"/>
    <mergeCell ref="D143:H143"/>
    <mergeCell ref="D154:H154"/>
    <mergeCell ref="K204:O204"/>
    <mergeCell ref="D165:H165"/>
    <mergeCell ref="D176:H176"/>
    <mergeCell ref="D187:H187"/>
    <mergeCell ref="D198:H198"/>
    <mergeCell ref="K149:O149"/>
    <mergeCell ref="K160:O160"/>
    <mergeCell ref="K171:O171"/>
    <mergeCell ref="K182:O182"/>
    <mergeCell ref="K193:O193"/>
    <mergeCell ref="D281:H281"/>
    <mergeCell ref="D298:H298"/>
    <mergeCell ref="D300:F300"/>
    <mergeCell ref="D302:E302"/>
    <mergeCell ref="K215:O215"/>
    <mergeCell ref="D229:H229"/>
    <mergeCell ref="D246:H246"/>
    <mergeCell ref="D248:F248"/>
    <mergeCell ref="D264:F2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Promethee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2023-10-11T09:20:08Z</dcterms:created>
  <dcterms:modified xsi:type="dcterms:W3CDTF">2023-10-12T09:43:30Z</dcterms:modified>
</cp:coreProperties>
</file>