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jasper_yun_mail_mcgill_ca/Documents/McGill/07 Fall 2022/ECSE478D1 - Honours Thesis 1/Work/0 Documentation/"/>
    </mc:Choice>
  </mc:AlternateContent>
  <xr:revisionPtr revIDLastSave="559" documentId="8_{EE6394C2-1A6A-4B3B-BFE4-26F7FF2B4706}" xr6:coauthVersionLast="47" xr6:coauthVersionMax="47" xr10:uidLastSave="{0CEA2721-10DA-482B-A4D5-93267E56D48F}"/>
  <bookViews>
    <workbookView xWindow="28680" yWindow="-120" windowWidth="29040" windowHeight="15840" activeTab="2" xr2:uid="{36BE40B8-50C6-4A09-B50C-D5C4CE425974}"/>
  </bookViews>
  <sheets>
    <sheet name="Host-Device Bus Bandwidth" sheetId="1" r:id="rId1"/>
    <sheet name="Communication Schemes" sheetId="2" r:id="rId2"/>
    <sheet name="Commands" sheetId="3" r:id="rId3"/>
    <sheet name="Ide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1" l="1"/>
  <c r="B66" i="1"/>
  <c r="B68" i="1" s="1"/>
  <c r="B60" i="1"/>
  <c r="B62" i="1" s="1"/>
  <c r="B38" i="1"/>
  <c r="B40" i="1" s="1"/>
  <c r="B32" i="1"/>
  <c r="B34" i="1" s="1"/>
  <c r="B45" i="1"/>
  <c r="D31" i="1"/>
  <c r="B31" i="1"/>
  <c r="B37" i="1" s="1"/>
  <c r="B14" i="1"/>
  <c r="B12" i="1"/>
  <c r="B8" i="1"/>
  <c r="B49" i="1" l="1"/>
  <c r="B77" i="1"/>
  <c r="B78" i="1" s="1"/>
  <c r="B50" i="1"/>
  <c r="B17" i="1"/>
  <c r="B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Jasper Yun</author>
  </authors>
  <commentList>
    <comment ref="C4" authorId="0" shapeId="0" xr:uid="{2CA9B635-D0DD-4E7C-9AEA-639EEF517138}">
      <text>
        <r>
          <rPr>
            <b/>
            <sz val="9"/>
            <color indexed="81"/>
            <rFont val="Tahoma"/>
            <family val="2"/>
          </rPr>
          <t>Jasper Yun:</t>
        </r>
        <r>
          <rPr>
            <sz val="9"/>
            <color indexed="81"/>
            <rFont val="Tahoma"/>
            <family val="2"/>
          </rPr>
          <t xml:space="preserve">
If stream, command bits are ignored (but this is inefficient?)</t>
        </r>
      </text>
    </comment>
    <comment ref="D4" authorId="0" shapeId="0" xr:uid="{3083B2BF-D592-42D9-A49A-C8742CB77856}">
      <text>
        <r>
          <rPr>
            <b/>
            <sz val="9"/>
            <color indexed="81"/>
            <rFont val="Tahoma"/>
            <family val="2"/>
          </rPr>
          <t>Jasper Yun:</t>
        </r>
        <r>
          <rPr>
            <sz val="9"/>
            <color indexed="81"/>
            <rFont val="Tahoma"/>
            <family val="2"/>
          </rPr>
          <t xml:space="preserve">
Similar to CAN RTR (remote transmission request)</t>
        </r>
      </text>
    </comment>
  </commentList>
</comments>
</file>

<file path=xl/sharedStrings.xml><?xml version="1.0" encoding="utf-8"?>
<sst xmlns="http://schemas.openxmlformats.org/spreadsheetml/2006/main" count="218" uniqueCount="110">
  <si>
    <t>Communication Bus Bandwidth Required</t>
  </si>
  <si>
    <t>Number of analog channels</t>
  </si>
  <si>
    <t>Number of digital channels</t>
  </si>
  <si>
    <t>byte</t>
  </si>
  <si>
    <t>1/0 in string format</t>
  </si>
  <si>
    <t>Value</t>
  </si>
  <si>
    <t>Parameter</t>
  </si>
  <si>
    <t>Units</t>
  </si>
  <si>
    <t>Comments</t>
  </si>
  <si>
    <t>Max length of data</t>
  </si>
  <si>
    <t>Total data size</t>
  </si>
  <si>
    <t>Max length of digital data</t>
  </si>
  <si>
    <t>-</t>
  </si>
  <si>
    <t>Number of commas</t>
  </si>
  <si>
    <t>one char, so one byte</t>
  </si>
  <si>
    <t>Total data per single string</t>
  </si>
  <si>
    <t>Termination</t>
  </si>
  <si>
    <t>\r\n</t>
  </si>
  <si>
    <t>Update rate</t>
  </si>
  <si>
    <t>Hz</t>
  </si>
  <si>
    <t>Bandwidth required</t>
  </si>
  <si>
    <t>USB FS</t>
  </si>
  <si>
    <t>USB HS</t>
  </si>
  <si>
    <t>Ethernet</t>
  </si>
  <si>
    <t>Mbit/s</t>
  </si>
  <si>
    <t>UART</t>
  </si>
  <si>
    <t>Max on F437 USART</t>
  </si>
  <si>
    <t>Protocol</t>
  </si>
  <si>
    <t>Speed</t>
  </si>
  <si>
    <t>Shared by all attached devices!</t>
  </si>
  <si>
    <t>-99999.999999</t>
  </si>
  <si>
    <t>Number of "Fast" analog channels</t>
  </si>
  <si>
    <t>Header length</t>
  </si>
  <si>
    <t>Total data length</t>
  </si>
  <si>
    <t>Number of "Slow" analog channels</t>
  </si>
  <si>
    <t>Use interrupts, not always transmitted :)</t>
  </si>
  <si>
    <t>Total data bits</t>
  </si>
  <si>
    <t>Total bandwidth required</t>
  </si>
  <si>
    <t>bits/s</t>
  </si>
  <si>
    <t>Send channels by update speed, with header identifier (string data)</t>
  </si>
  <si>
    <t>Naïve implementation: send all channels, every time (string data)</t>
  </si>
  <si>
    <t>Send channels by update speed, with header identifier (raw data)</t>
  </si>
  <si>
    <t>Total length of data, inc. overhead</t>
  </si>
  <si>
    <t>Total data</t>
  </si>
  <si>
    <t>Max length of data, no overhead</t>
  </si>
  <si>
    <t>byte/s</t>
  </si>
  <si>
    <t>1 byte per digital channel ('1' or '0')</t>
  </si>
  <si>
    <t>including digital to have worst-case bandwidth</t>
  </si>
  <si>
    <t>packed into uint64_t, access by masking</t>
  </si>
  <si>
    <t>ETB</t>
  </si>
  <si>
    <t>Scheme</t>
  </si>
  <si>
    <t>Pros</t>
  </si>
  <si>
    <t>Cons</t>
  </si>
  <si>
    <t>Description</t>
  </si>
  <si>
    <t>Stream</t>
  </si>
  <si>
    <t>Command-Response</t>
  </si>
  <si>
    <t>DAQ device transmits data based on selected  settings for channels</t>
  </si>
  <si>
    <t>Host requests data for a particular channel, DAQ device transmits in response (command from host, response from DAQ)</t>
  </si>
  <si>
    <t>- application has to constantly process data which may be useless data</t>
  </si>
  <si>
    <t>- can request data only when needed</t>
  </si>
  <si>
    <t>- communication bandwidth dedicated to commands from host
- slower maximum update rate due to bandwidth consumed by commands
- host application code needs to implement commands</t>
  </si>
  <si>
    <t>- no communication bandwidth consumed by commands from host
- host application code does not need to implement commands
- can implement disabling of certain channels using special commands
- higher maximum update speed</t>
  </si>
  <si>
    <t>- comparisons between stream and command-response are independent of data encoding strategy (string vs raw etc.)</t>
  </si>
  <si>
    <t>Need to identify each channel, 80 channels total (use int-&gt;string representation), plus SOF</t>
  </si>
  <si>
    <t>Meaning</t>
  </si>
  <si>
    <t>SoF</t>
  </si>
  <si>
    <t>DLC</t>
  </si>
  <si>
    <t>Bit</t>
  </si>
  <si>
    <t>Data length</t>
  </si>
  <si>
    <t>Analog channel</t>
  </si>
  <si>
    <t>Digital channel</t>
  </si>
  <si>
    <t>Command</t>
  </si>
  <si>
    <t>Enable/disable channel</t>
  </si>
  <si>
    <t>Restart device</t>
  </si>
  <si>
    <t>Change mode (command-response vs stream)</t>
  </si>
  <si>
    <t>Read channel</t>
  </si>
  <si>
    <t>Write channel</t>
  </si>
  <si>
    <t>Sleep device</t>
  </si>
  <si>
    <t>specify channel + value</t>
  </si>
  <si>
    <t>specify channel only</t>
  </si>
  <si>
    <t>specify channel + config</t>
  </si>
  <si>
    <t>Config message</t>
  </si>
  <si>
    <t>Set channel configuration (digital, analog)</t>
  </si>
  <si>
    <t>Get channel configuration (digital, analog)</t>
  </si>
  <si>
    <t>Command data length</t>
  </si>
  <si>
    <t>Response data length</t>
  </si>
  <si>
    <t>?</t>
  </si>
  <si>
    <t>Mode</t>
  </si>
  <si>
    <t>protect for 16 commands --&gt; 4 bits</t>
  </si>
  <si>
    <t>Start of Frame - Host to DAQ</t>
  </si>
  <si>
    <t>DAQ to Host</t>
  </si>
  <si>
    <t>Command ID (for response)</t>
  </si>
  <si>
    <t>Reserved</t>
  </si>
  <si>
    <t>RTR</t>
  </si>
  <si>
    <t>Meaning - 0</t>
  </si>
  <si>
    <t>Meaning - 1</t>
  </si>
  <si>
    <t>n/a</t>
  </si>
  <si>
    <t>From DAQ</t>
  </si>
  <si>
    <t>From Host</t>
  </si>
  <si>
    <t>default</t>
  </si>
  <si>
    <t>up to 256 bytes (can't imagine needing that now but…)</t>
  </si>
  <si>
    <t>- provide hardware ports for:</t>
  </si>
  <si>
    <t xml:space="preserve">    - i2c</t>
  </si>
  <si>
    <t xml:space="preserve">    - spi</t>
  </si>
  <si>
    <t xml:space="preserve">    - can</t>
  </si>
  <si>
    <t xml:space="preserve">    - uart</t>
  </si>
  <si>
    <t>that would be really cool</t>
  </si>
  <si>
    <t>No EoF because SoF with DLC should be enough to distinguish the packets</t>
  </si>
  <si>
    <t>Data starts here…</t>
  </si>
  <si>
    <t>See Commands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</si>
</sst>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quotePrefix="1"/>
    <xf numFmtId="48" fontId="0" fillId="0" borderId="0" xfId="0" applyNumberFormat="1"/>
    <xf numFmtId="0" fontId="1" fillId="3" borderId="0" xfId="0" applyFont="1" applyFill="1"/>
    <xf numFmtId="0" fontId="0" fillId="0" borderId="0" xfId="0" applyAlignment="1">
      <alignment wrapText="1"/>
    </xf>
    <xf numFmtId="0" fontId="0" fillId="5" borderId="1" xfId="0" applyFill="1" applyBorder="1"/>
    <xf numFmtId="164" fontId="0" fillId="5" borderId="2" xfId="0" applyNumberFormat="1" applyFill="1" applyBorder="1"/>
    <xf numFmtId="0" fontId="0" fillId="5" borderId="3" xfId="0" applyFill="1" applyBorder="1"/>
    <xf numFmtId="0" fontId="0" fillId="5" borderId="2" xfId="0" applyFill="1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3" borderId="4" xfId="0" applyFont="1" applyFill="1" applyBorder="1"/>
    <xf numFmtId="0" fontId="1" fillId="3" borderId="4" xfId="0" applyFont="1" applyFill="1" applyBorder="1" applyAlignment="1">
      <alignment wrapText="1"/>
    </xf>
    <xf numFmtId="49" fontId="0" fillId="0" borderId="4" xfId="0" applyNumberFormat="1" applyBorder="1" applyAlignment="1">
      <alignment wrapText="1"/>
    </xf>
    <xf numFmtId="49" fontId="0" fillId="0" borderId="4" xfId="0" applyNumberFormat="1" applyBorder="1" applyAlignment="1">
      <alignment vertical="top" wrapText="1"/>
    </xf>
    <xf numFmtId="0" fontId="0" fillId="0" borderId="4" xfId="0" applyBorder="1"/>
    <xf numFmtId="0" fontId="0" fillId="3" borderId="4" xfId="0" applyFill="1" applyBorder="1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3</xdr:row>
      <xdr:rowOff>68580</xdr:rowOff>
    </xdr:from>
    <xdr:to>
      <xdr:col>8</xdr:col>
      <xdr:colOff>312420</xdr:colOff>
      <xdr:row>19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E544E5-673A-6B4B-6BAC-85810D243939}"/>
            </a:ext>
          </a:extLst>
        </xdr:cNvPr>
        <xdr:cNvSpPr txBox="1"/>
      </xdr:nvSpPr>
      <xdr:spPr>
        <a:xfrm>
          <a:off x="6385560" y="701040"/>
          <a:ext cx="2682240" cy="29337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Pros</a:t>
          </a:r>
        </a:p>
        <a:p>
          <a:r>
            <a:rPr lang="en-CA" sz="1100"/>
            <a:t>-</a:t>
          </a:r>
          <a:r>
            <a:rPr lang="en-CA" sz="1100" baseline="0"/>
            <a:t> </a:t>
          </a:r>
          <a:r>
            <a:rPr lang="en-CA" sz="1100"/>
            <a:t>simplest parser implementation</a:t>
          </a:r>
        </a:p>
        <a:p>
          <a:r>
            <a:rPr lang="en-CA" sz="1100"/>
            <a:t>-</a:t>
          </a:r>
          <a:r>
            <a:rPr lang="en-CA" sz="1100" baseline="0"/>
            <a:t> no commands required from host</a:t>
          </a:r>
          <a:r>
            <a:rPr lang="en-CA" sz="1100"/>
            <a:t> </a:t>
          </a:r>
        </a:p>
        <a:p>
          <a:endParaRPr lang="en-CA" sz="1100"/>
        </a:p>
        <a:p>
          <a:r>
            <a:rPr lang="en-CA" sz="1100" b="1"/>
            <a:t>Cons</a:t>
          </a:r>
        </a:p>
        <a:p>
          <a:r>
            <a:rPr lang="en-CA" sz="1100"/>
            <a:t>- data which updates at slower rate is sent redundantly</a:t>
          </a:r>
        </a:p>
        <a:p>
          <a:r>
            <a:rPr lang="en-CA" sz="1100"/>
            <a:t>-</a:t>
          </a:r>
          <a:r>
            <a:rPr lang="en-CA" sz="1100" baseline="0"/>
            <a:t> </a:t>
          </a:r>
          <a:r>
            <a:rPr lang="en-CA" sz="1100" b="1" baseline="0"/>
            <a:t>in</a:t>
          </a:r>
          <a:r>
            <a:rPr lang="en-CA" sz="1100" b="1"/>
            <a:t>efficient use of bus bandwidth if there are</a:t>
          </a:r>
          <a:r>
            <a:rPr lang="en-CA" sz="1100" b="1" baseline="0"/>
            <a:t> other devices on the bus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CA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string representation of data is inefficient (up to 13 bytes per float in string representation vs 4 bytes constant if raw data)</a:t>
          </a:r>
          <a:endParaRPr lang="en-CA">
            <a:effectLst/>
          </a:endParaRPr>
        </a:p>
        <a:p>
          <a:endParaRPr lang="en-CA" sz="1100" b="0"/>
        </a:p>
      </xdr:txBody>
    </xdr:sp>
    <xdr:clientData/>
  </xdr:twoCellAnchor>
  <xdr:twoCellAnchor>
    <xdr:from>
      <xdr:col>4</xdr:col>
      <xdr:colOff>83820</xdr:colOff>
      <xdr:row>24</xdr:row>
      <xdr:rowOff>7620</xdr:rowOff>
    </xdr:from>
    <xdr:to>
      <xdr:col>8</xdr:col>
      <xdr:colOff>327660</xdr:colOff>
      <xdr:row>38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04FC27-D408-4BE0-A928-6AAEF1D0D8B2}"/>
            </a:ext>
          </a:extLst>
        </xdr:cNvPr>
        <xdr:cNvSpPr txBox="1"/>
      </xdr:nvSpPr>
      <xdr:spPr>
        <a:xfrm>
          <a:off x="6400800" y="4495800"/>
          <a:ext cx="2682240" cy="27813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Pros</a:t>
          </a:r>
        </a:p>
        <a:p>
          <a:r>
            <a:rPr lang="en-CA" sz="1100"/>
            <a:t>-</a:t>
          </a:r>
          <a:r>
            <a:rPr lang="en-CA" sz="1100" baseline="0"/>
            <a:t> </a:t>
          </a:r>
          <a:r>
            <a:rPr lang="en-CA" sz="1100"/>
            <a:t>no redundant data sent</a:t>
          </a:r>
        </a:p>
        <a:p>
          <a:r>
            <a:rPr lang="en-CA" sz="1100"/>
            <a:t>-</a:t>
          </a:r>
          <a:r>
            <a:rPr lang="en-CA" sz="1100" baseline="0"/>
            <a:t> no commands required from host</a:t>
          </a:r>
          <a:r>
            <a:rPr lang="en-CA" sz="1100"/>
            <a:t> </a:t>
          </a:r>
        </a:p>
        <a:p>
          <a:r>
            <a:rPr lang="en-CA" sz="1100"/>
            <a:t>- lower bandwidth required than naive implementation (higher</a:t>
          </a:r>
          <a:r>
            <a:rPr lang="en-CA" sz="1100" baseline="0"/>
            <a:t> efficiency)</a:t>
          </a:r>
          <a:endParaRPr lang="en-CA" sz="1100"/>
        </a:p>
        <a:p>
          <a:endParaRPr lang="en-CA" sz="1100"/>
        </a:p>
        <a:p>
          <a:r>
            <a:rPr lang="en-CA" sz="1100" b="1"/>
            <a:t>Cons</a:t>
          </a:r>
        </a:p>
        <a:p>
          <a:r>
            <a:rPr lang="en-CA" sz="1100" b="0"/>
            <a:t>-</a:t>
          </a:r>
          <a:r>
            <a:rPr lang="en-CA" sz="1100" b="0" baseline="0"/>
            <a:t> string representation of data is inefficient (up to 13 bytes per float in string representation vs 4 bytes constant if raw data)</a:t>
          </a:r>
        </a:p>
        <a:p>
          <a:r>
            <a:rPr lang="en-CA" sz="1100" b="0" baseline="0"/>
            <a:t>- more complex parser required</a:t>
          </a:r>
        </a:p>
        <a:p>
          <a:r>
            <a:rPr lang="en-CA" sz="1100" b="0" baseline="0"/>
            <a:t>- plot updates likely more complicated</a:t>
          </a:r>
          <a:endParaRPr lang="en-CA" sz="1100" b="0"/>
        </a:p>
      </xdr:txBody>
    </xdr:sp>
    <xdr:clientData/>
  </xdr:twoCellAnchor>
  <xdr:twoCellAnchor>
    <xdr:from>
      <xdr:col>4</xdr:col>
      <xdr:colOff>76200</xdr:colOff>
      <xdr:row>52</xdr:row>
      <xdr:rowOff>15240</xdr:rowOff>
    </xdr:from>
    <xdr:to>
      <xdr:col>8</xdr:col>
      <xdr:colOff>320040</xdr:colOff>
      <xdr:row>67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5431EF-F46E-4D0D-A59A-C7F3F8269E65}"/>
            </a:ext>
          </a:extLst>
        </xdr:cNvPr>
        <xdr:cNvSpPr txBox="1"/>
      </xdr:nvSpPr>
      <xdr:spPr>
        <a:xfrm>
          <a:off x="6393180" y="9822180"/>
          <a:ext cx="2682240" cy="27813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Pros</a:t>
          </a:r>
        </a:p>
        <a:p>
          <a:r>
            <a:rPr lang="en-CA" sz="1100"/>
            <a:t>-</a:t>
          </a:r>
          <a:r>
            <a:rPr lang="en-CA" sz="1100" baseline="0"/>
            <a:t> </a:t>
          </a:r>
          <a:r>
            <a:rPr lang="en-CA" sz="1100"/>
            <a:t>no redundant data sent</a:t>
          </a:r>
        </a:p>
        <a:p>
          <a:r>
            <a:rPr lang="en-CA" sz="1100"/>
            <a:t>-</a:t>
          </a:r>
          <a:r>
            <a:rPr lang="en-CA" sz="1100" baseline="0"/>
            <a:t> no commands required from host</a:t>
          </a:r>
          <a:r>
            <a:rPr lang="en-CA" sz="1100"/>
            <a:t> </a:t>
          </a:r>
        </a:p>
        <a:p>
          <a:r>
            <a:rPr lang="en-CA" sz="1100"/>
            <a:t>- lower bandwidth</a:t>
          </a:r>
          <a:r>
            <a:rPr lang="en-CA" sz="1100" baseline="0"/>
            <a:t> than sending by update speed with strings</a:t>
          </a:r>
        </a:p>
        <a:p>
          <a:r>
            <a:rPr lang="en-CA" sz="1100" baseline="0"/>
            <a:t>- most efficient representation of data possible?</a:t>
          </a:r>
        </a:p>
        <a:p>
          <a:endParaRPr lang="en-CA" sz="1100"/>
        </a:p>
        <a:p>
          <a:r>
            <a:rPr lang="en-CA" sz="1100" b="1"/>
            <a:t>Cons</a:t>
          </a:r>
        </a:p>
        <a:p>
          <a:r>
            <a:rPr lang="en-CA" sz="1100" b="0" baseline="0"/>
            <a:t>- more complex parser required</a:t>
          </a:r>
        </a:p>
        <a:p>
          <a:r>
            <a:rPr lang="en-CA" sz="1100" b="0" baseline="0"/>
            <a:t>- plot updates likely more complicated</a:t>
          </a:r>
        </a:p>
        <a:p>
          <a:r>
            <a:rPr lang="en-CA" sz="1100" b="0" baseline="0"/>
            <a:t>- requires data reconstruction on host (i.e. making a library to be widely usable)</a:t>
          </a:r>
          <a:endParaRPr lang="en-CA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A5D2-5E00-408B-9BBC-3E6F008A34A6}">
  <dimension ref="A1:N84"/>
  <sheetViews>
    <sheetView topLeftCell="A44" workbookViewId="0">
      <selection activeCell="D56" sqref="D56"/>
    </sheetView>
  </sheetViews>
  <sheetFormatPr defaultRowHeight="14.4" x14ac:dyDescent="0.3"/>
  <cols>
    <col min="1" max="1" width="33.5546875" customWidth="1"/>
    <col min="4" max="4" width="48.33203125" customWidth="1"/>
    <col min="11" max="11" width="12.33203125" customWidth="1"/>
    <col min="14" max="14" width="26.44140625" bestFit="1" customWidth="1"/>
  </cols>
  <sheetData>
    <row r="1" spans="1:14" ht="21" x14ac:dyDescent="0.4">
      <c r="A1" s="1" t="s">
        <v>0</v>
      </c>
    </row>
    <row r="4" spans="1:14" x14ac:dyDescent="0.3">
      <c r="A4" s="19" t="s">
        <v>40</v>
      </c>
      <c r="B4" s="19"/>
      <c r="C4" s="19"/>
      <c r="D4" s="19"/>
    </row>
    <row r="5" spans="1:14" x14ac:dyDescent="0.3">
      <c r="A5" s="4" t="s">
        <v>6</v>
      </c>
      <c r="B5" s="4" t="s">
        <v>5</v>
      </c>
      <c r="C5" s="4" t="s">
        <v>7</v>
      </c>
      <c r="D5" s="4" t="s">
        <v>8</v>
      </c>
      <c r="K5" s="4" t="s">
        <v>27</v>
      </c>
      <c r="L5" s="4" t="s">
        <v>28</v>
      </c>
      <c r="M5" s="4" t="s">
        <v>7</v>
      </c>
      <c r="N5" s="4" t="s">
        <v>8</v>
      </c>
    </row>
    <row r="6" spans="1:14" x14ac:dyDescent="0.3">
      <c r="A6" t="s">
        <v>1</v>
      </c>
      <c r="B6">
        <v>30</v>
      </c>
      <c r="C6" t="s">
        <v>12</v>
      </c>
      <c r="K6" t="s">
        <v>25</v>
      </c>
      <c r="L6">
        <v>5.62</v>
      </c>
      <c r="M6" t="s">
        <v>24</v>
      </c>
      <c r="N6" t="s">
        <v>26</v>
      </c>
    </row>
    <row r="7" spans="1:14" x14ac:dyDescent="0.3">
      <c r="A7" t="s">
        <v>9</v>
      </c>
      <c r="B7">
        <v>13</v>
      </c>
      <c r="C7" t="s">
        <v>3</v>
      </c>
      <c r="D7" s="2" t="s">
        <v>30</v>
      </c>
      <c r="K7" t="s">
        <v>21</v>
      </c>
      <c r="L7">
        <v>12</v>
      </c>
      <c r="M7" t="s">
        <v>24</v>
      </c>
      <c r="N7" t="s">
        <v>29</v>
      </c>
    </row>
    <row r="8" spans="1:14" x14ac:dyDescent="0.3">
      <c r="A8" t="s">
        <v>10</v>
      </c>
      <c r="B8">
        <f>B7*B6</f>
        <v>390</v>
      </c>
      <c r="C8" t="s">
        <v>3</v>
      </c>
      <c r="K8" t="s">
        <v>22</v>
      </c>
      <c r="L8">
        <v>480</v>
      </c>
      <c r="M8" t="s">
        <v>24</v>
      </c>
      <c r="N8" t="s">
        <v>29</v>
      </c>
    </row>
    <row r="9" spans="1:14" x14ac:dyDescent="0.3">
      <c r="K9" t="s">
        <v>23</v>
      </c>
    </row>
    <row r="10" spans="1:14" x14ac:dyDescent="0.3">
      <c r="A10" t="s">
        <v>2</v>
      </c>
      <c r="B10">
        <v>50</v>
      </c>
      <c r="C10" t="s">
        <v>12</v>
      </c>
    </row>
    <row r="11" spans="1:14" x14ac:dyDescent="0.3">
      <c r="A11" t="s">
        <v>11</v>
      </c>
      <c r="B11">
        <v>1</v>
      </c>
      <c r="C11" t="s">
        <v>3</v>
      </c>
      <c r="D11" t="s">
        <v>4</v>
      </c>
    </row>
    <row r="12" spans="1:14" x14ac:dyDescent="0.3">
      <c r="A12" t="s">
        <v>10</v>
      </c>
      <c r="B12">
        <f>B11*B10</f>
        <v>50</v>
      </c>
      <c r="C12" t="s">
        <v>3</v>
      </c>
    </row>
    <row r="14" spans="1:14" x14ac:dyDescent="0.3">
      <c r="A14" t="s">
        <v>13</v>
      </c>
      <c r="B14">
        <f>B10+B6-1</f>
        <v>79</v>
      </c>
      <c r="C14" t="s">
        <v>3</v>
      </c>
      <c r="D14" t="s">
        <v>14</v>
      </c>
    </row>
    <row r="15" spans="1:14" x14ac:dyDescent="0.3">
      <c r="A15" t="s">
        <v>16</v>
      </c>
      <c r="B15">
        <v>2</v>
      </c>
      <c r="C15" t="s">
        <v>3</v>
      </c>
      <c r="D15" t="s">
        <v>17</v>
      </c>
    </row>
    <row r="17" spans="1:4" x14ac:dyDescent="0.3">
      <c r="A17" t="s">
        <v>15</v>
      </c>
      <c r="B17">
        <f>B15+B14+B12+B8</f>
        <v>521</v>
      </c>
      <c r="C17" t="s">
        <v>3</v>
      </c>
    </row>
    <row r="19" spans="1:4" ht="15" thickBot="1" x14ac:dyDescent="0.35">
      <c r="A19" t="s">
        <v>18</v>
      </c>
      <c r="B19" s="3">
        <v>5000</v>
      </c>
      <c r="C19" t="s">
        <v>19</v>
      </c>
    </row>
    <row r="20" spans="1:4" ht="15" thickBot="1" x14ac:dyDescent="0.35">
      <c r="A20" s="6" t="s">
        <v>20</v>
      </c>
      <c r="B20" s="7">
        <f>B19*B17/1024/1024*8</f>
        <v>19.87457275390625</v>
      </c>
      <c r="C20" s="8" t="s">
        <v>24</v>
      </c>
    </row>
    <row r="25" spans="1:4" x14ac:dyDescent="0.3">
      <c r="A25" s="20" t="s">
        <v>39</v>
      </c>
      <c r="B25" s="20"/>
      <c r="C25" s="20"/>
      <c r="D25" s="20"/>
    </row>
    <row r="26" spans="1:4" x14ac:dyDescent="0.3">
      <c r="A26" s="4" t="s">
        <v>6</v>
      </c>
      <c r="B26" s="4" t="s">
        <v>5</v>
      </c>
      <c r="C26" s="4" t="s">
        <v>7</v>
      </c>
      <c r="D26" s="4" t="s">
        <v>8</v>
      </c>
    </row>
    <row r="27" spans="1:4" ht="28.8" x14ac:dyDescent="0.3">
      <c r="A27" t="s">
        <v>32</v>
      </c>
      <c r="B27">
        <v>3</v>
      </c>
      <c r="C27" t="s">
        <v>3</v>
      </c>
      <c r="D27" s="5" t="s">
        <v>63</v>
      </c>
    </row>
    <row r="28" spans="1:4" x14ac:dyDescent="0.3">
      <c r="A28" t="s">
        <v>16</v>
      </c>
      <c r="B28">
        <v>1</v>
      </c>
      <c r="C28" t="s">
        <v>3</v>
      </c>
      <c r="D28" t="s">
        <v>49</v>
      </c>
    </row>
    <row r="30" spans="1:4" x14ac:dyDescent="0.3">
      <c r="A30" t="s">
        <v>31</v>
      </c>
      <c r="B30">
        <v>5</v>
      </c>
      <c r="C30" t="s">
        <v>12</v>
      </c>
    </row>
    <row r="31" spans="1:4" x14ac:dyDescent="0.3">
      <c r="A31" t="s">
        <v>44</v>
      </c>
      <c r="B31">
        <f>B7</f>
        <v>13</v>
      </c>
      <c r="C31" t="s">
        <v>3</v>
      </c>
      <c r="D31" t="str">
        <f>D7</f>
        <v>-99999.999999</v>
      </c>
    </row>
    <row r="32" spans="1:4" x14ac:dyDescent="0.3">
      <c r="A32" t="s">
        <v>42</v>
      </c>
      <c r="B32">
        <f>B31+B27+B28</f>
        <v>17</v>
      </c>
      <c r="C32" t="s">
        <v>3</v>
      </c>
    </row>
    <row r="33" spans="1:4" x14ac:dyDescent="0.3">
      <c r="A33" t="s">
        <v>18</v>
      </c>
      <c r="B33">
        <v>5000</v>
      </c>
      <c r="C33" t="s">
        <v>19</v>
      </c>
    </row>
    <row r="34" spans="1:4" x14ac:dyDescent="0.3">
      <c r="A34" t="s">
        <v>43</v>
      </c>
      <c r="B34">
        <f>B33*B32*B30</f>
        <v>425000</v>
      </c>
      <c r="C34" t="s">
        <v>45</v>
      </c>
    </row>
    <row r="36" spans="1:4" x14ac:dyDescent="0.3">
      <c r="A36" t="s">
        <v>34</v>
      </c>
      <c r="B36">
        <v>25</v>
      </c>
      <c r="C36" t="s">
        <v>12</v>
      </c>
    </row>
    <row r="37" spans="1:4" x14ac:dyDescent="0.3">
      <c r="A37" t="s">
        <v>44</v>
      </c>
      <c r="B37">
        <f>B31</f>
        <v>13</v>
      </c>
      <c r="C37" t="s">
        <v>3</v>
      </c>
    </row>
    <row r="38" spans="1:4" x14ac:dyDescent="0.3">
      <c r="A38" t="s">
        <v>42</v>
      </c>
      <c r="B38">
        <f>B37+B27+B28</f>
        <v>17</v>
      </c>
      <c r="C38" t="s">
        <v>3</v>
      </c>
    </row>
    <row r="39" spans="1:4" x14ac:dyDescent="0.3">
      <c r="A39" t="s">
        <v>18</v>
      </c>
      <c r="B39">
        <v>25</v>
      </c>
      <c r="C39" t="s">
        <v>19</v>
      </c>
    </row>
    <row r="40" spans="1:4" x14ac:dyDescent="0.3">
      <c r="A40" t="s">
        <v>43</v>
      </c>
      <c r="B40">
        <f>B39*B38*B36</f>
        <v>10625</v>
      </c>
      <c r="C40" t="s">
        <v>45</v>
      </c>
    </row>
    <row r="42" spans="1:4" x14ac:dyDescent="0.3">
      <c r="A42" t="s">
        <v>2</v>
      </c>
      <c r="B42">
        <v>50</v>
      </c>
      <c r="C42" t="s">
        <v>12</v>
      </c>
    </row>
    <row r="43" spans="1:4" x14ac:dyDescent="0.3">
      <c r="A43" t="s">
        <v>9</v>
      </c>
      <c r="B43">
        <v>1</v>
      </c>
      <c r="C43" t="s">
        <v>3</v>
      </c>
      <c r="D43" t="s">
        <v>46</v>
      </c>
    </row>
    <row r="44" spans="1:4" x14ac:dyDescent="0.3">
      <c r="A44" t="s">
        <v>18</v>
      </c>
      <c r="B44">
        <v>10</v>
      </c>
      <c r="C44" t="s">
        <v>19</v>
      </c>
    </row>
    <row r="45" spans="1:4" x14ac:dyDescent="0.3">
      <c r="A45" t="s">
        <v>33</v>
      </c>
      <c r="B45">
        <f>(B43+B27)*B42*B44</f>
        <v>2000</v>
      </c>
      <c r="C45" t="s">
        <v>45</v>
      </c>
    </row>
    <row r="46" spans="1:4" x14ac:dyDescent="0.3">
      <c r="A46" t="s">
        <v>35</v>
      </c>
    </row>
    <row r="49" spans="1:4" ht="15" thickBot="1" x14ac:dyDescent="0.35">
      <c r="A49" t="s">
        <v>36</v>
      </c>
      <c r="B49">
        <f>(B34+B40+B45)*8</f>
        <v>3501000</v>
      </c>
      <c r="C49" t="s">
        <v>38</v>
      </c>
      <c r="D49" t="s">
        <v>47</v>
      </c>
    </row>
    <row r="50" spans="1:4" ht="15" thickBot="1" x14ac:dyDescent="0.35">
      <c r="A50" s="6" t="s">
        <v>37</v>
      </c>
      <c r="B50" s="9">
        <f>B49/1024/1024</f>
        <v>3.3388137817382813</v>
      </c>
      <c r="C50" s="8" t="s">
        <v>24</v>
      </c>
    </row>
    <row r="53" spans="1:4" x14ac:dyDescent="0.3">
      <c r="A53" s="21" t="s">
        <v>41</v>
      </c>
      <c r="B53" s="21"/>
      <c r="C53" s="21"/>
      <c r="D53" s="21"/>
    </row>
    <row r="54" spans="1:4" x14ac:dyDescent="0.3">
      <c r="A54" s="4" t="s">
        <v>6</v>
      </c>
      <c r="B54" s="4" t="s">
        <v>5</v>
      </c>
      <c r="C54" s="4" t="s">
        <v>7</v>
      </c>
      <c r="D54" s="4" t="s">
        <v>8</v>
      </c>
    </row>
    <row r="55" spans="1:4" x14ac:dyDescent="0.3">
      <c r="A55" t="s">
        <v>32</v>
      </c>
      <c r="B55">
        <v>2</v>
      </c>
      <c r="C55" t="s">
        <v>3</v>
      </c>
      <c r="D55" s="5" t="s">
        <v>109</v>
      </c>
    </row>
    <row r="56" spans="1:4" x14ac:dyDescent="0.3">
      <c r="A56" t="s">
        <v>16</v>
      </c>
      <c r="B56">
        <v>1</v>
      </c>
      <c r="C56" t="s">
        <v>3</v>
      </c>
      <c r="D56" t="s">
        <v>49</v>
      </c>
    </row>
    <row r="58" spans="1:4" x14ac:dyDescent="0.3">
      <c r="A58" t="s">
        <v>31</v>
      </c>
      <c r="B58">
        <v>5</v>
      </c>
      <c r="C58" t="s">
        <v>12</v>
      </c>
    </row>
    <row r="59" spans="1:4" x14ac:dyDescent="0.3">
      <c r="A59" t="s">
        <v>44</v>
      </c>
      <c r="B59">
        <v>4</v>
      </c>
      <c r="C59" t="s">
        <v>3</v>
      </c>
    </row>
    <row r="60" spans="1:4" x14ac:dyDescent="0.3">
      <c r="A60" t="s">
        <v>42</v>
      </c>
      <c r="B60">
        <f>B59+B55+B56</f>
        <v>7</v>
      </c>
      <c r="C60" t="s">
        <v>3</v>
      </c>
    </row>
    <row r="61" spans="1:4" x14ac:dyDescent="0.3">
      <c r="A61" t="s">
        <v>18</v>
      </c>
      <c r="B61">
        <v>5000</v>
      </c>
      <c r="C61" t="s">
        <v>19</v>
      </c>
    </row>
    <row r="62" spans="1:4" x14ac:dyDescent="0.3">
      <c r="A62" t="s">
        <v>43</v>
      </c>
      <c r="B62">
        <f>B61*B60*B58</f>
        <v>175000</v>
      </c>
      <c r="C62" t="s">
        <v>45</v>
      </c>
    </row>
    <row r="64" spans="1:4" x14ac:dyDescent="0.3">
      <c r="A64" t="s">
        <v>34</v>
      </c>
      <c r="B64">
        <v>25</v>
      </c>
      <c r="C64" t="s">
        <v>12</v>
      </c>
    </row>
    <row r="65" spans="1:4" x14ac:dyDescent="0.3">
      <c r="A65" t="s">
        <v>44</v>
      </c>
      <c r="B65">
        <v>4</v>
      </c>
      <c r="C65" t="s">
        <v>3</v>
      </c>
    </row>
    <row r="66" spans="1:4" x14ac:dyDescent="0.3">
      <c r="A66" t="s">
        <v>42</v>
      </c>
      <c r="B66">
        <f>B65+B55+B56</f>
        <v>7</v>
      </c>
      <c r="C66" t="s">
        <v>3</v>
      </c>
    </row>
    <row r="67" spans="1:4" x14ac:dyDescent="0.3">
      <c r="A67" t="s">
        <v>18</v>
      </c>
      <c r="B67">
        <v>25</v>
      </c>
      <c r="C67" t="s">
        <v>19</v>
      </c>
    </row>
    <row r="68" spans="1:4" x14ac:dyDescent="0.3">
      <c r="A68" t="s">
        <v>43</v>
      </c>
      <c r="B68">
        <f>B67*B66*B64</f>
        <v>4375</v>
      </c>
      <c r="C68" t="s">
        <v>45</v>
      </c>
    </row>
    <row r="70" spans="1:4" x14ac:dyDescent="0.3">
      <c r="A70" t="s">
        <v>2</v>
      </c>
      <c r="B70">
        <v>50</v>
      </c>
      <c r="C70" t="s">
        <v>12</v>
      </c>
    </row>
    <row r="71" spans="1:4" x14ac:dyDescent="0.3">
      <c r="A71" t="s">
        <v>9</v>
      </c>
      <c r="B71">
        <v>2</v>
      </c>
      <c r="C71" t="s">
        <v>3</v>
      </c>
      <c r="D71" t="s">
        <v>48</v>
      </c>
    </row>
    <row r="72" spans="1:4" x14ac:dyDescent="0.3">
      <c r="A72" t="s">
        <v>18</v>
      </c>
      <c r="B72">
        <v>50</v>
      </c>
      <c r="C72" t="s">
        <v>19</v>
      </c>
    </row>
    <row r="73" spans="1:4" x14ac:dyDescent="0.3">
      <c r="A73" t="s">
        <v>33</v>
      </c>
      <c r="B73">
        <f>B71*B72</f>
        <v>100</v>
      </c>
      <c r="C73" t="s">
        <v>45</v>
      </c>
    </row>
    <row r="77" spans="1:4" ht="15" thickBot="1" x14ac:dyDescent="0.35">
      <c r="A77" t="s">
        <v>36</v>
      </c>
      <c r="B77">
        <f>(B62+B68+B73)*8</f>
        <v>1435800</v>
      </c>
      <c r="C77" t="s">
        <v>38</v>
      </c>
      <c r="D77" t="s">
        <v>47</v>
      </c>
    </row>
    <row r="78" spans="1:4" ht="15" thickBot="1" x14ac:dyDescent="0.35">
      <c r="A78" s="6" t="s">
        <v>37</v>
      </c>
      <c r="B78" s="9">
        <f>B77/1024/1024</f>
        <v>1.3692855834960938</v>
      </c>
      <c r="C78" s="8" t="s">
        <v>24</v>
      </c>
    </row>
    <row r="83" spans="1:1" x14ac:dyDescent="0.3">
      <c r="A83" s="10"/>
    </row>
    <row r="84" spans="1:1" x14ac:dyDescent="0.3">
      <c r="A84" s="2"/>
    </row>
  </sheetData>
  <mergeCells count="3">
    <mergeCell ref="A4:D4"/>
    <mergeCell ref="A25:D25"/>
    <mergeCell ref="A53:D5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1A12-5F15-4FEF-A73E-7E63F6094EAE}">
  <dimension ref="A1:Q5"/>
  <sheetViews>
    <sheetView workbookViewId="0">
      <selection activeCell="B14" sqref="B14"/>
    </sheetView>
  </sheetViews>
  <sheetFormatPr defaultRowHeight="14.4" x14ac:dyDescent="0.3"/>
  <cols>
    <col min="1" max="1" width="26.44140625" customWidth="1"/>
    <col min="2" max="2" width="59.88671875" customWidth="1"/>
    <col min="3" max="3" width="53.88671875" customWidth="1"/>
    <col min="4" max="4" width="29.44140625" customWidth="1"/>
  </cols>
  <sheetData>
    <row r="1" spans="1:17" x14ac:dyDescent="0.3">
      <c r="A1" s="12" t="s">
        <v>50</v>
      </c>
      <c r="B1" s="13" t="s">
        <v>54</v>
      </c>
      <c r="C1" s="13" t="s">
        <v>55</v>
      </c>
      <c r="D1" s="13" t="s">
        <v>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43.2" x14ac:dyDescent="0.3">
      <c r="A2" s="12" t="s">
        <v>53</v>
      </c>
      <c r="B2" s="15" t="s">
        <v>56</v>
      </c>
      <c r="C2" s="15" t="s">
        <v>57</v>
      </c>
      <c r="D2" s="1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57.6" x14ac:dyDescent="0.3">
      <c r="A3" s="12" t="s">
        <v>51</v>
      </c>
      <c r="B3" s="15" t="s">
        <v>61</v>
      </c>
      <c r="C3" s="15" t="s">
        <v>59</v>
      </c>
      <c r="D3" s="1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57.6" x14ac:dyDescent="0.3">
      <c r="A4" s="12" t="s">
        <v>52</v>
      </c>
      <c r="B4" s="15" t="s">
        <v>58</v>
      </c>
      <c r="C4" s="15" t="s">
        <v>60</v>
      </c>
      <c r="D4" s="1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28.8" x14ac:dyDescent="0.3">
      <c r="A5" s="12" t="s">
        <v>8</v>
      </c>
      <c r="B5" s="15" t="s">
        <v>62</v>
      </c>
      <c r="C5" s="15"/>
      <c r="D5" s="1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9DF6-997A-4165-B66B-DCA0E1F8BB6E}">
  <dimension ref="A1:R24"/>
  <sheetViews>
    <sheetView tabSelected="1" workbookViewId="0">
      <selection activeCell="E4" sqref="E4:H4"/>
    </sheetView>
  </sheetViews>
  <sheetFormatPr defaultRowHeight="14.4" x14ac:dyDescent="0.3"/>
  <cols>
    <col min="1" max="1" width="38.77734375" bestFit="1" customWidth="1"/>
    <col min="2" max="2" width="10.88671875" customWidth="1"/>
    <col min="3" max="3" width="18" bestFit="1" customWidth="1"/>
    <col min="4" max="4" width="10.109375" bestFit="1" customWidth="1"/>
    <col min="5" max="5" width="10.77734375" customWidth="1"/>
  </cols>
  <sheetData>
    <row r="1" spans="1:18" ht="21" x14ac:dyDescent="0.4">
      <c r="A1" s="1" t="s">
        <v>89</v>
      </c>
    </row>
    <row r="3" spans="1:18" x14ac:dyDescent="0.3">
      <c r="A3" s="12" t="s">
        <v>67</v>
      </c>
      <c r="B3" s="17">
        <v>0</v>
      </c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25" t="s">
        <v>108</v>
      </c>
    </row>
    <row r="4" spans="1:18" x14ac:dyDescent="0.3">
      <c r="A4" s="12" t="s">
        <v>64</v>
      </c>
      <c r="B4" s="16" t="s">
        <v>65</v>
      </c>
      <c r="C4" s="16" t="s">
        <v>87</v>
      </c>
      <c r="D4" s="16" t="s">
        <v>93</v>
      </c>
      <c r="E4" s="22" t="s">
        <v>91</v>
      </c>
      <c r="F4" s="23"/>
      <c r="G4" s="23"/>
      <c r="H4" s="24"/>
      <c r="I4" s="16" t="s">
        <v>92</v>
      </c>
      <c r="J4" s="22" t="s">
        <v>66</v>
      </c>
      <c r="K4" s="23"/>
      <c r="L4" s="23"/>
      <c r="M4" s="23"/>
      <c r="N4" s="23"/>
      <c r="O4" s="23"/>
      <c r="P4" s="23"/>
      <c r="Q4" s="24"/>
      <c r="R4" s="25"/>
    </row>
    <row r="5" spans="1:18" x14ac:dyDescent="0.3">
      <c r="A5" s="12" t="s">
        <v>94</v>
      </c>
      <c r="B5" s="16" t="s">
        <v>96</v>
      </c>
      <c r="C5" s="16" t="s">
        <v>54</v>
      </c>
      <c r="D5" s="16" t="s">
        <v>97</v>
      </c>
      <c r="E5" s="22"/>
      <c r="F5" s="23"/>
      <c r="G5" s="23"/>
      <c r="H5" s="24"/>
      <c r="I5" s="16" t="s">
        <v>99</v>
      </c>
      <c r="J5" s="22" t="s">
        <v>100</v>
      </c>
      <c r="K5" s="23"/>
      <c r="L5" s="23"/>
      <c r="M5" s="23"/>
      <c r="N5" s="23"/>
      <c r="O5" s="23"/>
      <c r="P5" s="23"/>
      <c r="Q5" s="24"/>
      <c r="R5" s="25"/>
    </row>
    <row r="6" spans="1:18" x14ac:dyDescent="0.3">
      <c r="A6" s="12" t="s">
        <v>95</v>
      </c>
      <c r="B6" s="16" t="s">
        <v>96</v>
      </c>
      <c r="C6" s="16" t="s">
        <v>55</v>
      </c>
      <c r="D6" s="16" t="s">
        <v>98</v>
      </c>
      <c r="E6" s="22"/>
      <c r="F6" s="23"/>
      <c r="G6" s="23"/>
      <c r="H6" s="24"/>
      <c r="I6" s="16" t="s">
        <v>96</v>
      </c>
      <c r="J6" s="22" t="s">
        <v>100</v>
      </c>
      <c r="K6" s="23"/>
      <c r="L6" s="23"/>
      <c r="M6" s="23"/>
      <c r="N6" s="23"/>
      <c r="O6" s="23"/>
      <c r="P6" s="23"/>
      <c r="Q6" s="24"/>
      <c r="R6" s="25"/>
    </row>
    <row r="8" spans="1:18" x14ac:dyDescent="0.3">
      <c r="A8" t="s">
        <v>107</v>
      </c>
    </row>
    <row r="10" spans="1:18" x14ac:dyDescent="0.3">
      <c r="A10" s="10" t="s">
        <v>90</v>
      </c>
      <c r="B10" s="10" t="s">
        <v>68</v>
      </c>
      <c r="C10" s="10" t="s">
        <v>7</v>
      </c>
      <c r="D10" s="10" t="s">
        <v>8</v>
      </c>
    </row>
    <row r="11" spans="1:18" x14ac:dyDescent="0.3">
      <c r="A11" t="s">
        <v>69</v>
      </c>
      <c r="B11">
        <v>4</v>
      </c>
      <c r="C11" t="s">
        <v>3</v>
      </c>
    </row>
    <row r="12" spans="1:18" x14ac:dyDescent="0.3">
      <c r="A12" t="s">
        <v>70</v>
      </c>
      <c r="B12">
        <v>8</v>
      </c>
      <c r="C12" t="s">
        <v>3</v>
      </c>
    </row>
    <row r="13" spans="1:18" x14ac:dyDescent="0.3">
      <c r="A13" t="s">
        <v>81</v>
      </c>
      <c r="B13" t="s">
        <v>86</v>
      </c>
      <c r="C13" t="s">
        <v>3</v>
      </c>
    </row>
    <row r="15" spans="1:18" ht="28.8" x14ac:dyDescent="0.3">
      <c r="A15" s="11" t="s">
        <v>71</v>
      </c>
      <c r="B15" s="11" t="s">
        <v>84</v>
      </c>
      <c r="C15" s="11" t="s">
        <v>85</v>
      </c>
      <c r="D15" s="11" t="s">
        <v>7</v>
      </c>
      <c r="E15" s="11" t="s">
        <v>8</v>
      </c>
    </row>
    <row r="16" spans="1:18" x14ac:dyDescent="0.3">
      <c r="A16" t="s">
        <v>72</v>
      </c>
      <c r="B16">
        <v>2</v>
      </c>
      <c r="C16">
        <v>2</v>
      </c>
      <c r="D16" t="s">
        <v>3</v>
      </c>
      <c r="E16" t="s">
        <v>80</v>
      </c>
    </row>
    <row r="17" spans="1:5" x14ac:dyDescent="0.3">
      <c r="A17" t="s">
        <v>74</v>
      </c>
      <c r="B17">
        <v>1</v>
      </c>
      <c r="C17">
        <v>2</v>
      </c>
      <c r="D17" t="s">
        <v>3</v>
      </c>
    </row>
    <row r="18" spans="1:5" x14ac:dyDescent="0.3">
      <c r="A18" t="s">
        <v>75</v>
      </c>
      <c r="B18">
        <v>1</v>
      </c>
      <c r="C18">
        <v>2</v>
      </c>
      <c r="D18" t="s">
        <v>3</v>
      </c>
      <c r="E18" t="s">
        <v>79</v>
      </c>
    </row>
    <row r="19" spans="1:5" x14ac:dyDescent="0.3">
      <c r="A19" t="s">
        <v>76</v>
      </c>
      <c r="B19">
        <v>2</v>
      </c>
      <c r="C19">
        <v>0</v>
      </c>
      <c r="D19" t="s">
        <v>3</v>
      </c>
      <c r="E19" t="s">
        <v>78</v>
      </c>
    </row>
    <row r="20" spans="1:5" x14ac:dyDescent="0.3">
      <c r="A20" t="s">
        <v>82</v>
      </c>
      <c r="B20">
        <v>2</v>
      </c>
      <c r="C20">
        <v>0</v>
      </c>
      <c r="D20" t="s">
        <v>3</v>
      </c>
      <c r="E20" t="s">
        <v>78</v>
      </c>
    </row>
    <row r="21" spans="1:5" x14ac:dyDescent="0.3">
      <c r="A21" t="s">
        <v>83</v>
      </c>
      <c r="B21">
        <v>1</v>
      </c>
      <c r="C21">
        <v>2</v>
      </c>
      <c r="D21" t="s">
        <v>3</v>
      </c>
    </row>
    <row r="22" spans="1:5" x14ac:dyDescent="0.3">
      <c r="A22" t="s">
        <v>77</v>
      </c>
      <c r="B22">
        <v>1</v>
      </c>
      <c r="C22">
        <v>0</v>
      </c>
      <c r="D22" t="s">
        <v>3</v>
      </c>
    </row>
    <row r="23" spans="1:5" x14ac:dyDescent="0.3">
      <c r="A23" t="s">
        <v>73</v>
      </c>
      <c r="B23">
        <v>1</v>
      </c>
      <c r="C23">
        <v>0</v>
      </c>
      <c r="D23" t="s">
        <v>3</v>
      </c>
    </row>
    <row r="24" spans="1:5" x14ac:dyDescent="0.3">
      <c r="A24" s="10" t="s">
        <v>88</v>
      </c>
    </row>
  </sheetData>
  <mergeCells count="7">
    <mergeCell ref="E6:H6"/>
    <mergeCell ref="J5:Q5"/>
    <mergeCell ref="J6:Q6"/>
    <mergeCell ref="R3:R6"/>
    <mergeCell ref="E4:H4"/>
    <mergeCell ref="J4:Q4"/>
    <mergeCell ref="E5:H5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A06A-E3BD-4B2C-87DD-580F52884EA5}">
  <dimension ref="A1:A7"/>
  <sheetViews>
    <sheetView workbookViewId="0">
      <selection activeCell="A8" sqref="A8"/>
    </sheetView>
  </sheetViews>
  <sheetFormatPr defaultRowHeight="14.4" x14ac:dyDescent="0.3"/>
  <cols>
    <col min="1" max="16384" width="8.88671875" style="18"/>
  </cols>
  <sheetData>
    <row r="1" spans="1:1" x14ac:dyDescent="0.3">
      <c r="A1" s="18" t="s">
        <v>101</v>
      </c>
    </row>
    <row r="2" spans="1:1" x14ac:dyDescent="0.3">
      <c r="A2" s="18" t="s">
        <v>102</v>
      </c>
    </row>
    <row r="3" spans="1:1" x14ac:dyDescent="0.3">
      <c r="A3" s="18" t="s">
        <v>103</v>
      </c>
    </row>
    <row r="4" spans="1:1" x14ac:dyDescent="0.3">
      <c r="A4" s="18" t="s">
        <v>104</v>
      </c>
    </row>
    <row r="5" spans="1:1" x14ac:dyDescent="0.3">
      <c r="A5" s="18" t="s">
        <v>105</v>
      </c>
    </row>
    <row r="7" spans="1:1" x14ac:dyDescent="0.3">
      <c r="A7" s="18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Host-Device Bus Bandwidth</vt:lpstr>
      <vt:lpstr>Communication Schemes</vt:lpstr>
      <vt:lpstr>Commands</vt:lpstr>
      <vt:lpstr>Ideas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Yun</dc:creator>
  <cp:lastModifiedBy>Jasper Yun</cp:lastModifiedBy>
  <dcterms:created xsi:type="dcterms:W3CDTF">2022-09-06T18:34:20Z</dcterms:created>
  <dcterms:modified xsi:type="dcterms:W3CDTF">2022-09-08T02:48:07Z</dcterms:modified>
</cp:coreProperties>
</file>