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1 Hardware\ECSE478 - DAQ Device\Project Outputs for ECSE478 - DAQ Device\BOM\"/>
    </mc:Choice>
  </mc:AlternateContent>
  <xr:revisionPtr revIDLastSave="0" documentId="13_ncr:1_{59426376-B3F5-42E4-82FA-41339B3AAC13}" xr6:coauthVersionLast="47" xr6:coauthVersionMax="47" xr10:uidLastSave="{00000000-0000-0000-0000-000000000000}"/>
  <bookViews>
    <workbookView xWindow="28680" yWindow="-120" windowWidth="29040" windowHeight="15840" xr2:uid="{456E9589-7410-41BF-A3F0-E09AF0D06249}"/>
  </bookViews>
  <sheets>
    <sheet name="Bill of Materials-ECSE478 - DAQ" sheetId="1" r:id="rId1"/>
  </sheets>
  <definedNames>
    <definedName name="_xlnm.Print_Titles" localSheetId="0">'Bill of Materials-ECSE478 - DAQ'!$1:$1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F16" i="1"/>
  <c r="F11" i="1"/>
  <c r="F70" i="1" s="1"/>
  <c r="F40" i="1"/>
  <c r="F67" i="1"/>
  <c r="F66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75" i="1" l="1"/>
</calcChain>
</file>

<file path=xl/sharedStrings.xml><?xml version="1.0" encoding="utf-8"?>
<sst xmlns="http://schemas.openxmlformats.org/spreadsheetml/2006/main" count="285" uniqueCount="207">
  <si>
    <t>Name</t>
  </si>
  <si>
    <t>Description</t>
  </si>
  <si>
    <t>Designator</t>
  </si>
  <si>
    <t>Quantity</t>
  </si>
  <si>
    <t>Footprint</t>
  </si>
  <si>
    <t>470R</t>
  </si>
  <si>
    <t>R22, R23, R24, R25, R30, R31, R32, R36, R37, R38, R42, R43, R44, R48, R49, R50</t>
  </si>
  <si>
    <t>0805 RES</t>
  </si>
  <si>
    <t>10R</t>
  </si>
  <si>
    <t>R26, R27, R28, R29, R33, R34, R35, R39, R40, R41, R45, R46, R47, R51, R52, R53</t>
  </si>
  <si>
    <t>0603 RES</t>
  </si>
  <si>
    <t>TLV2172IDR</t>
  </si>
  <si>
    <t>U24, U26, U27, U31, U32, U33, U37, U44</t>
  </si>
  <si>
    <t>SOIC-8</t>
  </si>
  <si>
    <t>4.7uH</t>
  </si>
  <si>
    <t>4.7uH  BWVS005050404R7M00</t>
  </si>
  <si>
    <t>L1, L2</t>
  </si>
  <si>
    <t>Inductor BWVS005050403R3M00</t>
  </si>
  <si>
    <t>MCP23008-E/ML</t>
  </si>
  <si>
    <t>8-Bit I/O Expander with Serial Interface, 20-Pin QFN, Extended Temperature</t>
  </si>
  <si>
    <t>U20, U21, U22, U23</t>
  </si>
  <si>
    <t>QFN-ML20_M</t>
  </si>
  <si>
    <t>LDK320AM120R</t>
  </si>
  <si>
    <t>200 mA low quiescent current and high PSRR voltage regulator</t>
  </si>
  <si>
    <t>U17</t>
  </si>
  <si>
    <t>SOT23-5</t>
  </si>
  <si>
    <t>MCP33151-10-E/MS</t>
  </si>
  <si>
    <t>ADC 14-bit SAR 1Msps 10-MSOP</t>
  </si>
  <si>
    <t>U41, U42, U43</t>
  </si>
  <si>
    <t>MSOP-10</t>
  </si>
  <si>
    <t>D12V0L1B2LP-7B</t>
  </si>
  <si>
    <t>Bidirectional Zener diode</t>
  </si>
  <si>
    <t>D33, D34, D35, D36, D37, D38, D39, D40, D41, D42, D43, D44, D45, D46, D47, D48, D49, D50, D51, D52, D53, D54, D55, D56, D57, D58, D59, D60, D61, D62, D63, D64, D65, D66, D67, D68, D69, D70, D71, D72, D73, D74, D75, D76</t>
  </si>
  <si>
    <t>DFN1006-2</t>
  </si>
  <si>
    <t>100nF</t>
  </si>
  <si>
    <t>Capacitor</t>
  </si>
  <si>
    <t>C1, C2, C9, C12, C15, C16, C18, C19, C26, C28, C29, C31, C32, C34, C35, C36, C37, C38, C39, C43, C47, C48, C49, C50, C51, C52, C53, C55, C56, C57, C60, C61, C63, C64, C71, C72, C73, C74, C75, C77, C78, C80, C81, C82, C83, C84, C85, C86, C87, C88, C89, C90, C93, C94, C96, C98, C99, C103, C104, C108, C110, C113, C114</t>
  </si>
  <si>
    <t>0402 CAP</t>
  </si>
  <si>
    <t>22uF</t>
  </si>
  <si>
    <t>C3, C4, C5, C20, C21, C22</t>
  </si>
  <si>
    <t>1206 CAP</t>
  </si>
  <si>
    <t>13pF</t>
  </si>
  <si>
    <t>C6, C13</t>
  </si>
  <si>
    <t>47uF</t>
  </si>
  <si>
    <t>C7, C111, C112</t>
  </si>
  <si>
    <t>0805 CAP</t>
  </si>
  <si>
    <t>10uF</t>
  </si>
  <si>
    <t>C8, C11, C14, C17, C91, C92, C95, C97, C100, C101, C102, C105, C109</t>
  </si>
  <si>
    <t>0603 CAP SAMSUNG CL10C</t>
  </si>
  <si>
    <t>220nF</t>
  </si>
  <si>
    <t>C10</t>
  </si>
  <si>
    <t>10nF</t>
  </si>
  <si>
    <t>C23</t>
  </si>
  <si>
    <t>4.7nF</t>
  </si>
  <si>
    <t>C24</t>
  </si>
  <si>
    <t>C25, C27, C30, C106, C107</t>
  </si>
  <si>
    <t>1nF</t>
  </si>
  <si>
    <t>C40, C41, C42, C65, C66, C67</t>
  </si>
  <si>
    <t>100pF</t>
  </si>
  <si>
    <t>C44, C45, C46, C68, C69, C70</t>
  </si>
  <si>
    <t>SMT-0540-T-9-R</t>
  </si>
  <si>
    <t>CMT-9648-85T_x000D_
Magnetic buzzer</t>
  </si>
  <si>
    <t>LS1</t>
  </si>
  <si>
    <t>Buzzer SMT-0540-T-9-R</t>
  </si>
  <si>
    <t>LD25S24A4GV00LF</t>
  </si>
  <si>
    <t>DB25 LD25S24A4GV00LF (Amphenol ICC)</t>
  </si>
  <si>
    <t>J2, J4</t>
  </si>
  <si>
    <t>Connector DB25 Vertical LD25S24A4GV00LF</t>
  </si>
  <si>
    <t>LD37S24A4GV00LF</t>
  </si>
  <si>
    <t>DB37 LD37S24A4GV00LF (Amphenol ICC)</t>
  </si>
  <si>
    <t>J1, J3</t>
  </si>
  <si>
    <t>Connector DB37 Vertical LD37S24A4GV00LF</t>
  </si>
  <si>
    <t>DG408DQ-T1-E3</t>
  </si>
  <si>
    <t>DG408DQ-T1-E3; Multiplexer Single 8: 1; 15 V; 18 V; 24 V; 28 V; 16-Pin TSSOP</t>
  </si>
  <si>
    <t>U25, U35, U38, U40</t>
  </si>
  <si>
    <t>TSSOP-16</t>
  </si>
  <si>
    <t>DG409DQ-E3</t>
  </si>
  <si>
    <t>DG409 Series 20 V 8-Ch/Dual 4-Ch High-Performance CMOS Analog Multiplexer</t>
  </si>
  <si>
    <t>U28, U30, U34, U36, U39</t>
  </si>
  <si>
    <t>MC79L12ACDR</t>
  </si>
  <si>
    <t>Fixed Regulator with -14.5 to -27 V Input and -12 V Output, 0 to 125 degC, 8-Pin SOIC (D), Green (RoHS &amp; no Sb/Br)</t>
  </si>
  <si>
    <t>U16</t>
  </si>
  <si>
    <t>D0008A_M</t>
  </si>
  <si>
    <t>LED Green</t>
  </si>
  <si>
    <t>Generic Green LED</t>
  </si>
  <si>
    <t>D19, D20, D21, D22, D23, D25, D30, D31, D32</t>
  </si>
  <si>
    <t>0603 LED</t>
  </si>
  <si>
    <t>LED Red</t>
  </si>
  <si>
    <t>Generic Red LED</t>
  </si>
  <si>
    <t>D24</t>
  </si>
  <si>
    <t>220R</t>
  </si>
  <si>
    <t>Generic resistor</t>
  </si>
  <si>
    <t>R124</t>
  </si>
  <si>
    <t>0402 RES</t>
  </si>
  <si>
    <t>CDBA140-HF</t>
  </si>
  <si>
    <t>Generic Schottky Diode</t>
  </si>
  <si>
    <t>D1, D2</t>
  </si>
  <si>
    <t>Diode SMA</t>
  </si>
  <si>
    <t>B0540WSHE3-TP</t>
  </si>
  <si>
    <t>D29</t>
  </si>
  <si>
    <t>Diode SOD323-F</t>
  </si>
  <si>
    <t>1985195</t>
  </si>
  <si>
    <t>Header, 2-Pin</t>
  </si>
  <si>
    <t>P1, P2, P3, P4, P5, P6, P7, P8, P9, P10, P11, P12, P13, P14, P15, P16, P17, P18, P19, P20, P21, P22, P23, P24, P25, P26, P27, P28, P29, P30, P31, P32, P33, P34, P35, P36, P37, P38, P39, P40, P41, P42, P43, P44, P45, P46, P47, P48</t>
  </si>
  <si>
    <t>Terminal Block 1985195 2-pos 3.5mm pitch</t>
  </si>
  <si>
    <t>Jumper</t>
  </si>
  <si>
    <t>P49, P50, P51</t>
  </si>
  <si>
    <t>HDR1X2</t>
  </si>
  <si>
    <t>NUD3160DMT1G</t>
  </si>
  <si>
    <t>IC INDCT LOAD DRVR INDUST SC74-6</t>
  </si>
  <si>
    <t>U1, U2, U3, U4, U5, U6, U7, U8, U9, U10, U11, U12</t>
  </si>
  <si>
    <t>SOT23-6</t>
  </si>
  <si>
    <t>INA821IDR</t>
  </si>
  <si>
    <t>IC INST AMP 1 CIRCUIT 8SOIC</t>
  </si>
  <si>
    <t>U29</t>
  </si>
  <si>
    <t>FP-D0008A-IPC_A</t>
  </si>
  <si>
    <t>TPS65131RGER</t>
  </si>
  <si>
    <t>IC REG BUCK BST INV ADJ DL 24QFN</t>
  </si>
  <si>
    <t>U13</t>
  </si>
  <si>
    <t>VQFN-24</t>
  </si>
  <si>
    <t>Test Point - Keystone 5015</t>
  </si>
  <si>
    <t>Keystone 5015 Test point</t>
  </si>
  <si>
    <t>TP1, TP2, TP3, TP4, TP7, TP8, TP10, TP11, TP15, TP16, TP18, TP19, TP24, TP25, TP26, TP28, TP31, TP33, TP34, TP35, TP36, TP37, TP39, TP42, TP43, TP44, TP51, TP53, TP54, TP55, TP58</t>
  </si>
  <si>
    <t>Test Point Keystone 5015</t>
  </si>
  <si>
    <t>MCP9700T-E/TT</t>
  </si>
  <si>
    <t>Low-Power Linear Active Thermistor IC, 3-Pin SOT-23, Extended Temperature, Tape and Reel</t>
  </si>
  <si>
    <t>U19</t>
  </si>
  <si>
    <t>SOT-23-TT3_M</t>
  </si>
  <si>
    <t>TLV74118PDBVR</t>
  </si>
  <si>
    <t>None</t>
  </si>
  <si>
    <t>U14</t>
  </si>
  <si>
    <t>FP-DBV0005A-IPC_A</t>
  </si>
  <si>
    <t>ADR5045BRTZ-REEL7</t>
  </si>
  <si>
    <t>Precision Micropower Shunt Mode Voltage Reference, 5 V Output, Industrial, 3-pin SOT23 (RT-3), Reel</t>
  </si>
  <si>
    <t>U15</t>
  </si>
  <si>
    <t>ADI-RT-3_M</t>
  </si>
  <si>
    <t>BAT54S</t>
  </si>
  <si>
    <t>Rectifier Diode Small Signal Schottky 40V 0.3A 5ns 3-Pin SOT-23 T/R</t>
  </si>
  <si>
    <t>D3, D4, D5, D6, D7, D8, D9, D10, D11, D12, D13, D14, D15, D16, D17, D18, D26, D27, D28</t>
  </si>
  <si>
    <t>SOT23-3</t>
  </si>
  <si>
    <t>15R</t>
  </si>
  <si>
    <t>Resistor</t>
  </si>
  <si>
    <t>R1, R8</t>
  </si>
  <si>
    <t>536K0</t>
  </si>
  <si>
    <t>R3</t>
  </si>
  <si>
    <t>47K50</t>
  </si>
  <si>
    <t>R4, R5</t>
  </si>
  <si>
    <t>100R</t>
  </si>
  <si>
    <t>R6, R148</t>
  </si>
  <si>
    <t>576K00</t>
  </si>
  <si>
    <t>R7</t>
  </si>
  <si>
    <t>4K22</t>
  </si>
  <si>
    <t>R10</t>
  </si>
  <si>
    <t>0R</t>
  </si>
  <si>
    <t>R11, R18, R76, R78, R83, R86, R102, R105, R110, R111, R191, R192, R193, R194</t>
  </si>
  <si>
    <t>33R</t>
  </si>
  <si>
    <t>R12, R13, R14, R15, R16, R17, R125, R126, R127, R128, R129, R130, R131, R132, R133, R134, R135, R136, R137, R138, R139, R140, R142, R143, R189</t>
  </si>
  <si>
    <t>2K55</t>
  </si>
  <si>
    <t>R19, R20</t>
  </si>
  <si>
    <t>R21</t>
  </si>
  <si>
    <t>10K0</t>
  </si>
  <si>
    <t>R54, R55, R118, R119, R120, R121, R122, R123, R144, R146, R147, R190, R196, R197, R198, R199, R201, R203, R204, R205</t>
  </si>
  <si>
    <t>4K70</t>
  </si>
  <si>
    <t>R56, R57</t>
  </si>
  <si>
    <t>1K00</t>
  </si>
  <si>
    <t>R58, R59, R60, R145</t>
  </si>
  <si>
    <t>1K69</t>
  </si>
  <si>
    <t>R62, R69, R91, R97</t>
  </si>
  <si>
    <t>63K40</t>
  </si>
  <si>
    <t>R63, R70, R90, R96</t>
  </si>
  <si>
    <t>1K96</t>
  </si>
  <si>
    <t>R64, R71, R93, R99</t>
  </si>
  <si>
    <t>48K70</t>
  </si>
  <si>
    <t>R65, R72, R92, R98</t>
  </si>
  <si>
    <t>3K16</t>
  </si>
  <si>
    <t>R66, R73, R95, R101</t>
  </si>
  <si>
    <t>24K30</t>
  </si>
  <si>
    <t>R67, R74, R94, R100</t>
  </si>
  <si>
    <t>2K20</t>
  </si>
  <si>
    <t>R68, R85, R89, R149, R150, R151, R152, R153, R154, R155, R156, R157, R158, R159, R160, R161, R162, R163, R164, R165, R166, R167, R168, R169, R170, R171, R172, R173, R174, R175, R176, R177, R178, R179, R180, R181, R182, R183, R184, R185, R186, R187, R188, R200, R202</t>
  </si>
  <si>
    <t>4K53</t>
  </si>
  <si>
    <t>R77, R104, R113</t>
  </si>
  <si>
    <t>4K99</t>
  </si>
  <si>
    <t>R79, R106, R114</t>
  </si>
  <si>
    <t>45K30</t>
  </si>
  <si>
    <t>R80, R107, R115</t>
  </si>
  <si>
    <t>243K00</t>
  </si>
  <si>
    <t>R81, R108, R116</t>
  </si>
  <si>
    <t>499K00</t>
  </si>
  <si>
    <t>R82, R109, R117</t>
  </si>
  <si>
    <t>0R020</t>
  </si>
  <si>
    <t>R195</t>
  </si>
  <si>
    <t>Teensy 4.1</t>
  </si>
  <si>
    <t>U18</t>
  </si>
  <si>
    <t>PTS060315V005</t>
  </si>
  <si>
    <t>Thermal Fuse</t>
  </si>
  <si>
    <t>F1</t>
  </si>
  <si>
    <t>Fuse Thermal 0603 PTS060315V005</t>
  </si>
  <si>
    <t>Total Cost (CAD)</t>
  </si>
  <si>
    <t>2-channel, 10-MHz, low-noise, low-distortion audio op amp with high output current 8-SOIC -40 to 85</t>
  </si>
  <si>
    <t>Quantities were either exact from BOM or rounded up to satisfy volume discount (e.g. order 10 instead of 7)</t>
  </si>
  <si>
    <t>Components pricing data from Digi-Key as of March 25, 2023</t>
  </si>
  <si>
    <t>PCBs cost (5 boards) (CAD)</t>
  </si>
  <si>
    <t>PCB cost per board (CAD)</t>
  </si>
  <si>
    <t>final total (CAD)</t>
  </si>
  <si>
    <t>components total (CAD)</t>
  </si>
  <si>
    <t>PCBs quoted from JLCPCB on March 25, 2023, prices converted from USD to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</si>
</sst>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 applyBorder="1"/>
    <xf numFmtId="2" fontId="0" fillId="0" borderId="3" xfId="0" applyNumberFormat="1" applyBorder="1"/>
    <xf numFmtId="2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4" xfId="0" quotePrefix="1" applyBorder="1" applyAlignment="1">
      <alignment wrapText="1"/>
    </xf>
    <xf numFmtId="2" fontId="0" fillId="0" borderId="4" xfId="0" applyNumberFormat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8A79-F8C0-4F9E-9A16-07AA2045CC41}">
  <dimension ref="A1:F78"/>
  <sheetViews>
    <sheetView tabSelected="1" view="pageLayout" zoomScale="55" zoomScaleNormal="100" zoomScalePageLayoutView="55" workbookViewId="0">
      <selection activeCell="B8" sqref="B8"/>
    </sheetView>
  </sheetViews>
  <sheetFormatPr defaultRowHeight="14.4" x14ac:dyDescent="0.3"/>
  <cols>
    <col min="1" max="1" width="26.33203125" bestFit="1" customWidth="1"/>
    <col min="2" max="2" width="31" style="7" customWidth="1"/>
    <col min="3" max="3" width="39.21875" style="7" customWidth="1"/>
    <col min="4" max="4" width="11" customWidth="1"/>
    <col min="5" max="5" width="34.21875" style="7" customWidth="1"/>
    <col min="6" max="6" width="18.21875" bestFit="1" customWidth="1"/>
  </cols>
  <sheetData>
    <row r="1" spans="1:6" s="5" customFormat="1" x14ac:dyDescent="0.3">
      <c r="A1" s="4" t="s">
        <v>0</v>
      </c>
      <c r="B1" s="6" t="s">
        <v>1</v>
      </c>
      <c r="C1" s="6" t="s">
        <v>2</v>
      </c>
      <c r="D1" s="4" t="s">
        <v>3</v>
      </c>
      <c r="E1" s="6" t="s">
        <v>4</v>
      </c>
      <c r="F1" s="4" t="s">
        <v>198</v>
      </c>
    </row>
    <row r="2" spans="1:6" ht="43.2" x14ac:dyDescent="0.3">
      <c r="A2" s="2" t="s">
        <v>11</v>
      </c>
      <c r="B2" s="3" t="s">
        <v>199</v>
      </c>
      <c r="C2" s="3" t="s">
        <v>12</v>
      </c>
      <c r="D2" s="1">
        <v>8</v>
      </c>
      <c r="E2" s="3" t="s">
        <v>13</v>
      </c>
      <c r="F2" s="11">
        <v>21.6</v>
      </c>
    </row>
    <row r="3" spans="1:6" x14ac:dyDescent="0.3">
      <c r="A3" s="2" t="s">
        <v>14</v>
      </c>
      <c r="B3" s="3" t="s">
        <v>15</v>
      </c>
      <c r="C3" s="3" t="s">
        <v>16</v>
      </c>
      <c r="D3" s="1">
        <v>2</v>
      </c>
      <c r="E3" s="3" t="s">
        <v>17</v>
      </c>
      <c r="F3" s="11">
        <v>1.18</v>
      </c>
    </row>
    <row r="4" spans="1:6" ht="43.2" x14ac:dyDescent="0.3">
      <c r="A4" s="2" t="s">
        <v>18</v>
      </c>
      <c r="B4" s="3" t="s">
        <v>19</v>
      </c>
      <c r="C4" s="3" t="s">
        <v>20</v>
      </c>
      <c r="D4" s="1">
        <v>4</v>
      </c>
      <c r="E4" s="3" t="s">
        <v>21</v>
      </c>
      <c r="F4" s="11">
        <v>8.92</v>
      </c>
    </row>
    <row r="5" spans="1:6" ht="28.8" x14ac:dyDescent="0.3">
      <c r="A5" s="2" t="s">
        <v>22</v>
      </c>
      <c r="B5" s="3" t="s">
        <v>23</v>
      </c>
      <c r="C5" s="3" t="s">
        <v>24</v>
      </c>
      <c r="D5" s="1">
        <v>1</v>
      </c>
      <c r="E5" s="3" t="s">
        <v>25</v>
      </c>
      <c r="F5" s="11">
        <v>1.29</v>
      </c>
    </row>
    <row r="6" spans="1:6" x14ac:dyDescent="0.3">
      <c r="A6" s="2" t="s">
        <v>26</v>
      </c>
      <c r="B6" s="3" t="s">
        <v>27</v>
      </c>
      <c r="C6" s="3" t="s">
        <v>28</v>
      </c>
      <c r="D6" s="1">
        <v>3</v>
      </c>
      <c r="E6" s="3" t="s">
        <v>29</v>
      </c>
      <c r="F6" s="11">
        <v>12.6</v>
      </c>
    </row>
    <row r="7" spans="1:6" ht="72" x14ac:dyDescent="0.3">
      <c r="A7" s="2" t="s">
        <v>30</v>
      </c>
      <c r="B7" s="3" t="s">
        <v>31</v>
      </c>
      <c r="C7" s="3" t="s">
        <v>32</v>
      </c>
      <c r="D7" s="1">
        <v>44</v>
      </c>
      <c r="E7" s="3" t="s">
        <v>33</v>
      </c>
      <c r="F7" s="11">
        <v>12.89</v>
      </c>
    </row>
    <row r="8" spans="1:6" ht="100.8" x14ac:dyDescent="0.3">
      <c r="A8" s="2" t="s">
        <v>34</v>
      </c>
      <c r="B8" s="3" t="s">
        <v>35</v>
      </c>
      <c r="C8" s="3" t="s">
        <v>36</v>
      </c>
      <c r="D8" s="1">
        <v>63</v>
      </c>
      <c r="E8" s="3" t="s">
        <v>37</v>
      </c>
      <c r="F8" s="11">
        <v>2.08</v>
      </c>
    </row>
    <row r="9" spans="1:6" x14ac:dyDescent="0.3">
      <c r="A9" s="2" t="s">
        <v>38</v>
      </c>
      <c r="B9" s="3" t="s">
        <v>35</v>
      </c>
      <c r="C9" s="3" t="s">
        <v>39</v>
      </c>
      <c r="D9" s="1">
        <v>6</v>
      </c>
      <c r="E9" s="3" t="s">
        <v>40</v>
      </c>
      <c r="F9" s="11">
        <v>2.88</v>
      </c>
    </row>
    <row r="10" spans="1:6" x14ac:dyDescent="0.3">
      <c r="A10" s="2" t="s">
        <v>41</v>
      </c>
      <c r="B10" s="3" t="s">
        <v>35</v>
      </c>
      <c r="C10" s="3" t="s">
        <v>42</v>
      </c>
      <c r="D10" s="1">
        <v>2</v>
      </c>
      <c r="E10" s="3" t="s">
        <v>37</v>
      </c>
      <c r="F10" s="11">
        <v>0.2</v>
      </c>
    </row>
    <row r="11" spans="1:6" x14ac:dyDescent="0.3">
      <c r="A11" s="2" t="s">
        <v>43</v>
      </c>
      <c r="B11" s="3" t="s">
        <v>35</v>
      </c>
      <c r="C11" s="3" t="s">
        <v>44</v>
      </c>
      <c r="D11" s="1">
        <v>3</v>
      </c>
      <c r="E11" s="3" t="s">
        <v>45</v>
      </c>
      <c r="F11" s="11">
        <f>0.91*D11</f>
        <v>2.73</v>
      </c>
    </row>
    <row r="12" spans="1:6" ht="28.8" x14ac:dyDescent="0.3">
      <c r="A12" s="2" t="s">
        <v>46</v>
      </c>
      <c r="B12" s="3" t="s">
        <v>35</v>
      </c>
      <c r="C12" s="3" t="s">
        <v>47</v>
      </c>
      <c r="D12" s="1">
        <v>13</v>
      </c>
      <c r="E12" s="3" t="s">
        <v>48</v>
      </c>
      <c r="F12" s="11">
        <v>3.15</v>
      </c>
    </row>
    <row r="13" spans="1:6" x14ac:dyDescent="0.3">
      <c r="A13" s="2" t="s">
        <v>49</v>
      </c>
      <c r="B13" s="3" t="s">
        <v>35</v>
      </c>
      <c r="C13" s="3" t="s">
        <v>50</v>
      </c>
      <c r="D13" s="1">
        <v>1</v>
      </c>
      <c r="E13" s="3" t="s">
        <v>37</v>
      </c>
      <c r="F13" s="11">
        <v>0.14000000000000001</v>
      </c>
    </row>
    <row r="14" spans="1:6" x14ac:dyDescent="0.3">
      <c r="A14" s="2" t="s">
        <v>51</v>
      </c>
      <c r="B14" s="3" t="s">
        <v>35</v>
      </c>
      <c r="C14" s="3" t="s">
        <v>52</v>
      </c>
      <c r="D14" s="1">
        <v>1</v>
      </c>
      <c r="E14" s="3" t="s">
        <v>37</v>
      </c>
      <c r="F14" s="11">
        <v>0.14000000000000001</v>
      </c>
    </row>
    <row r="15" spans="1:6" x14ac:dyDescent="0.3">
      <c r="A15" s="2" t="s">
        <v>53</v>
      </c>
      <c r="B15" s="3" t="s">
        <v>35</v>
      </c>
      <c r="C15" s="3" t="s">
        <v>54</v>
      </c>
      <c r="D15" s="1">
        <v>1</v>
      </c>
      <c r="E15" s="3" t="s">
        <v>37</v>
      </c>
      <c r="F15" s="11">
        <v>0.14000000000000001</v>
      </c>
    </row>
    <row r="16" spans="1:6" x14ac:dyDescent="0.3">
      <c r="A16" s="2" t="s">
        <v>46</v>
      </c>
      <c r="B16" s="3" t="s">
        <v>35</v>
      </c>
      <c r="C16" s="3" t="s">
        <v>55</v>
      </c>
      <c r="D16" s="1">
        <v>5</v>
      </c>
      <c r="E16" s="3" t="s">
        <v>45</v>
      </c>
      <c r="F16" s="11">
        <f>0.26*D16</f>
        <v>1.3</v>
      </c>
    </row>
    <row r="17" spans="1:6" x14ac:dyDescent="0.3">
      <c r="A17" s="2" t="s">
        <v>56</v>
      </c>
      <c r="B17" s="3" t="s">
        <v>35</v>
      </c>
      <c r="C17" s="3" t="s">
        <v>57</v>
      </c>
      <c r="D17" s="1">
        <v>6</v>
      </c>
      <c r="E17" s="3" t="s">
        <v>37</v>
      </c>
      <c r="F17" s="11">
        <v>0.2</v>
      </c>
    </row>
    <row r="18" spans="1:6" x14ac:dyDescent="0.3">
      <c r="A18" s="2" t="s">
        <v>58</v>
      </c>
      <c r="B18" s="3" t="s">
        <v>35</v>
      </c>
      <c r="C18" s="3" t="s">
        <v>59</v>
      </c>
      <c r="D18" s="1">
        <v>6</v>
      </c>
      <c r="E18" s="3" t="s">
        <v>37</v>
      </c>
      <c r="F18" s="11">
        <v>0.2</v>
      </c>
    </row>
    <row r="19" spans="1:6" ht="28.8" x14ac:dyDescent="0.3">
      <c r="A19" s="2" t="s">
        <v>60</v>
      </c>
      <c r="B19" s="3" t="s">
        <v>61</v>
      </c>
      <c r="C19" s="3" t="s">
        <v>62</v>
      </c>
      <c r="D19" s="1">
        <v>1</v>
      </c>
      <c r="E19" s="3" t="s">
        <v>63</v>
      </c>
      <c r="F19" s="11">
        <v>2.27</v>
      </c>
    </row>
    <row r="20" spans="1:6" ht="28.8" x14ac:dyDescent="0.3">
      <c r="A20" s="2" t="s">
        <v>64</v>
      </c>
      <c r="B20" s="3" t="s">
        <v>65</v>
      </c>
      <c r="C20" s="3" t="s">
        <v>66</v>
      </c>
      <c r="D20" s="1">
        <v>2</v>
      </c>
      <c r="E20" s="3" t="s">
        <v>67</v>
      </c>
      <c r="F20" s="11">
        <v>5.26</v>
      </c>
    </row>
    <row r="21" spans="1:6" ht="28.8" x14ac:dyDescent="0.3">
      <c r="A21" s="2" t="s">
        <v>68</v>
      </c>
      <c r="B21" s="3" t="s">
        <v>69</v>
      </c>
      <c r="C21" s="3" t="s">
        <v>70</v>
      </c>
      <c r="D21" s="1">
        <v>2</v>
      </c>
      <c r="E21" s="3" t="s">
        <v>71</v>
      </c>
      <c r="F21" s="11">
        <v>6.98</v>
      </c>
    </row>
    <row r="22" spans="1:6" ht="43.2" x14ac:dyDescent="0.3">
      <c r="A22" s="2" t="s">
        <v>72</v>
      </c>
      <c r="B22" s="3" t="s">
        <v>73</v>
      </c>
      <c r="C22" s="3" t="s">
        <v>74</v>
      </c>
      <c r="D22" s="1">
        <v>4</v>
      </c>
      <c r="E22" s="3" t="s">
        <v>75</v>
      </c>
      <c r="F22" s="11">
        <v>19.28</v>
      </c>
    </row>
    <row r="23" spans="1:6" ht="43.2" x14ac:dyDescent="0.3">
      <c r="A23" s="2" t="s">
        <v>76</v>
      </c>
      <c r="B23" s="3" t="s">
        <v>77</v>
      </c>
      <c r="C23" s="3" t="s">
        <v>78</v>
      </c>
      <c r="D23" s="1">
        <v>5</v>
      </c>
      <c r="E23" s="3" t="s">
        <v>75</v>
      </c>
      <c r="F23" s="11">
        <v>30.75</v>
      </c>
    </row>
    <row r="24" spans="1:6" ht="57.6" x14ac:dyDescent="0.3">
      <c r="A24" s="2" t="s">
        <v>79</v>
      </c>
      <c r="B24" s="3" t="s">
        <v>80</v>
      </c>
      <c r="C24" s="3" t="s">
        <v>81</v>
      </c>
      <c r="D24" s="1">
        <v>1</v>
      </c>
      <c r="E24" s="3" t="s">
        <v>82</v>
      </c>
      <c r="F24" s="11">
        <v>0.66</v>
      </c>
    </row>
    <row r="25" spans="1:6" x14ac:dyDescent="0.3">
      <c r="A25" s="2" t="s">
        <v>83</v>
      </c>
      <c r="B25" s="3" t="s">
        <v>84</v>
      </c>
      <c r="C25" s="3" t="s">
        <v>85</v>
      </c>
      <c r="D25" s="1">
        <v>9</v>
      </c>
      <c r="E25" s="3" t="s">
        <v>86</v>
      </c>
      <c r="F25" s="11">
        <v>0.67</v>
      </c>
    </row>
    <row r="26" spans="1:6" x14ac:dyDescent="0.3">
      <c r="A26" s="2" t="s">
        <v>87</v>
      </c>
      <c r="B26" s="3" t="s">
        <v>88</v>
      </c>
      <c r="C26" s="3" t="s">
        <v>89</v>
      </c>
      <c r="D26" s="1">
        <v>1</v>
      </c>
      <c r="E26" s="3" t="s">
        <v>86</v>
      </c>
      <c r="F26" s="11">
        <v>0.15</v>
      </c>
    </row>
    <row r="27" spans="1:6" x14ac:dyDescent="0.3">
      <c r="A27" s="2" t="s">
        <v>90</v>
      </c>
      <c r="B27" s="3" t="s">
        <v>91</v>
      </c>
      <c r="C27" s="3" t="s">
        <v>92</v>
      </c>
      <c r="D27" s="1">
        <v>1</v>
      </c>
      <c r="E27" s="3" t="s">
        <v>93</v>
      </c>
      <c r="F27" s="11">
        <v>0.15</v>
      </c>
    </row>
    <row r="28" spans="1:6" x14ac:dyDescent="0.3">
      <c r="A28" s="2" t="s">
        <v>94</v>
      </c>
      <c r="B28" s="3" t="s">
        <v>95</v>
      </c>
      <c r="C28" s="3" t="s">
        <v>96</v>
      </c>
      <c r="D28" s="1">
        <v>2</v>
      </c>
      <c r="E28" s="3" t="s">
        <v>97</v>
      </c>
      <c r="F28" s="11">
        <v>1.08</v>
      </c>
    </row>
    <row r="29" spans="1:6" x14ac:dyDescent="0.3">
      <c r="A29" s="2" t="s">
        <v>98</v>
      </c>
      <c r="B29" s="3" t="s">
        <v>95</v>
      </c>
      <c r="C29" s="3" t="s">
        <v>99</v>
      </c>
      <c r="D29" s="1">
        <v>1</v>
      </c>
      <c r="E29" s="3" t="s">
        <v>100</v>
      </c>
      <c r="F29" s="11">
        <v>0.44</v>
      </c>
    </row>
    <row r="30" spans="1:6" ht="72" x14ac:dyDescent="0.3">
      <c r="A30" s="2" t="s">
        <v>101</v>
      </c>
      <c r="B30" s="3" t="s">
        <v>102</v>
      </c>
      <c r="C30" s="3" t="s">
        <v>103</v>
      </c>
      <c r="D30" s="1">
        <v>48</v>
      </c>
      <c r="E30" s="3" t="s">
        <v>104</v>
      </c>
      <c r="F30" s="11">
        <v>21.94</v>
      </c>
    </row>
    <row r="31" spans="1:6" x14ac:dyDescent="0.3">
      <c r="A31" s="2" t="s">
        <v>105</v>
      </c>
      <c r="B31" s="3" t="s">
        <v>102</v>
      </c>
      <c r="C31" s="3" t="s">
        <v>106</v>
      </c>
      <c r="D31" s="1">
        <v>3</v>
      </c>
      <c r="E31" s="3" t="s">
        <v>107</v>
      </c>
      <c r="F31" s="11">
        <v>0</v>
      </c>
    </row>
    <row r="32" spans="1:6" ht="28.8" x14ac:dyDescent="0.3">
      <c r="A32" s="2" t="s">
        <v>108</v>
      </c>
      <c r="B32" s="3" t="s">
        <v>109</v>
      </c>
      <c r="C32" s="3" t="s">
        <v>110</v>
      </c>
      <c r="D32" s="1">
        <v>12</v>
      </c>
      <c r="E32" s="3" t="s">
        <v>111</v>
      </c>
      <c r="F32" s="11">
        <v>7.55</v>
      </c>
    </row>
    <row r="33" spans="1:6" x14ac:dyDescent="0.3">
      <c r="A33" s="2" t="s">
        <v>112</v>
      </c>
      <c r="B33" s="3" t="s">
        <v>113</v>
      </c>
      <c r="C33" s="3" t="s">
        <v>114</v>
      </c>
      <c r="D33" s="1">
        <v>1</v>
      </c>
      <c r="E33" s="3" t="s">
        <v>115</v>
      </c>
      <c r="F33" s="11">
        <v>8.98</v>
      </c>
    </row>
    <row r="34" spans="1:6" x14ac:dyDescent="0.3">
      <c r="A34" s="2" t="s">
        <v>116</v>
      </c>
      <c r="B34" s="3" t="s">
        <v>117</v>
      </c>
      <c r="C34" s="3" t="s">
        <v>118</v>
      </c>
      <c r="D34" s="1">
        <v>1</v>
      </c>
      <c r="E34" s="3" t="s">
        <v>119</v>
      </c>
      <c r="F34" s="11">
        <v>4.2300000000000004</v>
      </c>
    </row>
    <row r="35" spans="1:6" ht="72" x14ac:dyDescent="0.3">
      <c r="A35" s="2" t="s">
        <v>120</v>
      </c>
      <c r="B35" s="3" t="s">
        <v>121</v>
      </c>
      <c r="C35" s="3" t="s">
        <v>122</v>
      </c>
      <c r="D35" s="1">
        <v>31</v>
      </c>
      <c r="E35" s="3" t="s">
        <v>123</v>
      </c>
      <c r="F35" s="11">
        <v>15.13</v>
      </c>
    </row>
    <row r="36" spans="1:6" ht="57.6" x14ac:dyDescent="0.3">
      <c r="A36" s="2" t="s">
        <v>124</v>
      </c>
      <c r="B36" s="3" t="s">
        <v>125</v>
      </c>
      <c r="C36" s="3" t="s">
        <v>126</v>
      </c>
      <c r="D36" s="1">
        <v>1</v>
      </c>
      <c r="E36" s="3" t="s">
        <v>127</v>
      </c>
      <c r="F36" s="11">
        <v>0.43</v>
      </c>
    </row>
    <row r="37" spans="1:6" x14ac:dyDescent="0.3">
      <c r="A37" s="2" t="s">
        <v>128</v>
      </c>
      <c r="B37" s="3" t="s">
        <v>129</v>
      </c>
      <c r="C37" s="3" t="s">
        <v>130</v>
      </c>
      <c r="D37" s="1">
        <v>1</v>
      </c>
      <c r="E37" s="3" t="s">
        <v>131</v>
      </c>
      <c r="F37" s="11">
        <v>0.49</v>
      </c>
    </row>
    <row r="38" spans="1:6" ht="43.2" x14ac:dyDescent="0.3">
      <c r="A38" s="2" t="s">
        <v>132</v>
      </c>
      <c r="B38" s="3" t="s">
        <v>133</v>
      </c>
      <c r="C38" s="3" t="s">
        <v>134</v>
      </c>
      <c r="D38" s="1">
        <v>1</v>
      </c>
      <c r="E38" s="3" t="s">
        <v>135</v>
      </c>
      <c r="F38" s="11">
        <v>2.57</v>
      </c>
    </row>
    <row r="39" spans="1:6" ht="28.8" x14ac:dyDescent="0.3">
      <c r="A39" s="2" t="s">
        <v>136</v>
      </c>
      <c r="B39" s="3" t="s">
        <v>137</v>
      </c>
      <c r="C39" s="3" t="s">
        <v>138</v>
      </c>
      <c r="D39" s="1">
        <v>19</v>
      </c>
      <c r="E39" s="3" t="s">
        <v>139</v>
      </c>
      <c r="F39" s="11">
        <v>5.19</v>
      </c>
    </row>
    <row r="40" spans="1:6" x14ac:dyDescent="0.3">
      <c r="A40" s="2" t="s">
        <v>140</v>
      </c>
      <c r="B40" s="3" t="s">
        <v>141</v>
      </c>
      <c r="C40" s="3" t="s">
        <v>142</v>
      </c>
      <c r="D40" s="1">
        <v>2</v>
      </c>
      <c r="E40" s="3" t="s">
        <v>7</v>
      </c>
      <c r="F40" s="11">
        <f>0.15*D40</f>
        <v>0.3</v>
      </c>
    </row>
    <row r="41" spans="1:6" x14ac:dyDescent="0.3">
      <c r="A41" s="2" t="s">
        <v>143</v>
      </c>
      <c r="B41" s="3" t="s">
        <v>141</v>
      </c>
      <c r="C41" s="3" t="s">
        <v>144</v>
      </c>
      <c r="D41" s="1">
        <v>1</v>
      </c>
      <c r="E41" s="3" t="s">
        <v>93</v>
      </c>
      <c r="F41" s="11">
        <v>0.15</v>
      </c>
    </row>
    <row r="42" spans="1:6" x14ac:dyDescent="0.3">
      <c r="A42" s="2" t="s">
        <v>145</v>
      </c>
      <c r="B42" s="3" t="s">
        <v>141</v>
      </c>
      <c r="C42" s="3" t="s">
        <v>146</v>
      </c>
      <c r="D42" s="1">
        <v>2</v>
      </c>
      <c r="E42" s="3" t="s">
        <v>93</v>
      </c>
      <c r="F42" s="11">
        <v>0.3</v>
      </c>
    </row>
    <row r="43" spans="1:6" x14ac:dyDescent="0.3">
      <c r="A43" s="2" t="s">
        <v>147</v>
      </c>
      <c r="B43" s="3" t="s">
        <v>141</v>
      </c>
      <c r="C43" s="3" t="s">
        <v>148</v>
      </c>
      <c r="D43" s="1">
        <v>2</v>
      </c>
      <c r="E43" s="3" t="s">
        <v>93</v>
      </c>
      <c r="F43" s="11">
        <v>0.3</v>
      </c>
    </row>
    <row r="44" spans="1:6" x14ac:dyDescent="0.3">
      <c r="A44" s="2" t="s">
        <v>149</v>
      </c>
      <c r="B44" s="3" t="s">
        <v>141</v>
      </c>
      <c r="C44" s="3" t="s">
        <v>150</v>
      </c>
      <c r="D44" s="1">
        <v>1</v>
      </c>
      <c r="E44" s="3" t="s">
        <v>93</v>
      </c>
      <c r="F44" s="11">
        <v>0.15</v>
      </c>
    </row>
    <row r="45" spans="1:6" x14ac:dyDescent="0.3">
      <c r="A45" s="2" t="s">
        <v>151</v>
      </c>
      <c r="B45" s="3" t="s">
        <v>141</v>
      </c>
      <c r="C45" s="3" t="s">
        <v>152</v>
      </c>
      <c r="D45" s="1">
        <v>1</v>
      </c>
      <c r="E45" s="3" t="s">
        <v>93</v>
      </c>
      <c r="F45" s="11">
        <v>0.15</v>
      </c>
    </row>
    <row r="46" spans="1:6" ht="28.8" x14ac:dyDescent="0.3">
      <c r="A46" s="2" t="s">
        <v>153</v>
      </c>
      <c r="B46" s="3" t="s">
        <v>141</v>
      </c>
      <c r="C46" s="3" t="s">
        <v>154</v>
      </c>
      <c r="D46" s="1">
        <v>14</v>
      </c>
      <c r="E46" s="3" t="s">
        <v>93</v>
      </c>
      <c r="F46" s="11">
        <f>0.15*D46</f>
        <v>2.1</v>
      </c>
    </row>
    <row r="47" spans="1:6" ht="57.6" x14ac:dyDescent="0.3">
      <c r="A47" s="2" t="s">
        <v>155</v>
      </c>
      <c r="B47" s="3" t="s">
        <v>141</v>
      </c>
      <c r="C47" s="3" t="s">
        <v>156</v>
      </c>
      <c r="D47" s="1">
        <v>25</v>
      </c>
      <c r="E47" s="3" t="s">
        <v>93</v>
      </c>
      <c r="F47" s="11">
        <f>0.15*D47</f>
        <v>3.75</v>
      </c>
    </row>
    <row r="48" spans="1:6" x14ac:dyDescent="0.3">
      <c r="A48" s="2" t="s">
        <v>157</v>
      </c>
      <c r="B48" s="3" t="s">
        <v>141</v>
      </c>
      <c r="C48" s="3" t="s">
        <v>158</v>
      </c>
      <c r="D48" s="1">
        <v>2</v>
      </c>
      <c r="E48" s="3" t="s">
        <v>93</v>
      </c>
      <c r="F48" s="11">
        <f>0.15*D48</f>
        <v>0.3</v>
      </c>
    </row>
    <row r="49" spans="1:6" x14ac:dyDescent="0.3">
      <c r="A49" s="2" t="s">
        <v>90</v>
      </c>
      <c r="B49" s="3" t="s">
        <v>141</v>
      </c>
      <c r="C49" s="3" t="s">
        <v>159</v>
      </c>
      <c r="D49" s="1">
        <v>1</v>
      </c>
      <c r="E49" s="3" t="s">
        <v>93</v>
      </c>
      <c r="F49" s="11">
        <f>0.15*D49</f>
        <v>0.15</v>
      </c>
    </row>
    <row r="50" spans="1:6" ht="43.2" x14ac:dyDescent="0.3">
      <c r="A50" s="2" t="s">
        <v>160</v>
      </c>
      <c r="B50" s="3" t="s">
        <v>141</v>
      </c>
      <c r="C50" s="3" t="s">
        <v>161</v>
      </c>
      <c r="D50" s="1">
        <v>20</v>
      </c>
      <c r="E50" s="3" t="s">
        <v>93</v>
      </c>
      <c r="F50" s="11">
        <f>0.15*D50</f>
        <v>3</v>
      </c>
    </row>
    <row r="51" spans="1:6" x14ac:dyDescent="0.3">
      <c r="A51" s="2" t="s">
        <v>162</v>
      </c>
      <c r="B51" s="3" t="s">
        <v>141</v>
      </c>
      <c r="C51" s="3" t="s">
        <v>163</v>
      </c>
      <c r="D51" s="1">
        <v>2</v>
      </c>
      <c r="E51" s="3" t="s">
        <v>93</v>
      </c>
      <c r="F51" s="11">
        <f>0.15*D51</f>
        <v>0.3</v>
      </c>
    </row>
    <row r="52" spans="1:6" x14ac:dyDescent="0.3">
      <c r="A52" s="2" t="s">
        <v>164</v>
      </c>
      <c r="B52" s="3" t="s">
        <v>141</v>
      </c>
      <c r="C52" s="3" t="s">
        <v>165</v>
      </c>
      <c r="D52" s="1">
        <v>4</v>
      </c>
      <c r="E52" s="3" t="s">
        <v>93</v>
      </c>
      <c r="F52" s="11">
        <f>0.15*D52</f>
        <v>0.6</v>
      </c>
    </row>
    <row r="53" spans="1:6" x14ac:dyDescent="0.3">
      <c r="A53" s="2" t="s">
        <v>166</v>
      </c>
      <c r="B53" s="3" t="s">
        <v>141</v>
      </c>
      <c r="C53" s="3" t="s">
        <v>167</v>
      </c>
      <c r="D53" s="1">
        <v>4</v>
      </c>
      <c r="E53" s="3" t="s">
        <v>93</v>
      </c>
      <c r="F53" s="11">
        <f>0.15*D53</f>
        <v>0.6</v>
      </c>
    </row>
    <row r="54" spans="1:6" x14ac:dyDescent="0.3">
      <c r="A54" s="2" t="s">
        <v>168</v>
      </c>
      <c r="B54" s="3" t="s">
        <v>141</v>
      </c>
      <c r="C54" s="3" t="s">
        <v>169</v>
      </c>
      <c r="D54" s="1">
        <v>4</v>
      </c>
      <c r="E54" s="3" t="s">
        <v>93</v>
      </c>
      <c r="F54" s="11">
        <f>0.15*D54</f>
        <v>0.6</v>
      </c>
    </row>
    <row r="55" spans="1:6" x14ac:dyDescent="0.3">
      <c r="A55" s="2" t="s">
        <v>170</v>
      </c>
      <c r="B55" s="3" t="s">
        <v>141</v>
      </c>
      <c r="C55" s="3" t="s">
        <v>171</v>
      </c>
      <c r="D55" s="1">
        <v>4</v>
      </c>
      <c r="E55" s="3" t="s">
        <v>93</v>
      </c>
      <c r="F55" s="11">
        <f>0.15*D55</f>
        <v>0.6</v>
      </c>
    </row>
    <row r="56" spans="1:6" x14ac:dyDescent="0.3">
      <c r="A56" s="2" t="s">
        <v>172</v>
      </c>
      <c r="B56" s="3" t="s">
        <v>141</v>
      </c>
      <c r="C56" s="3" t="s">
        <v>173</v>
      </c>
      <c r="D56" s="1">
        <v>4</v>
      </c>
      <c r="E56" s="3" t="s">
        <v>93</v>
      </c>
      <c r="F56" s="11">
        <f>0.15*D56</f>
        <v>0.6</v>
      </c>
    </row>
    <row r="57" spans="1:6" x14ac:dyDescent="0.3">
      <c r="A57" s="2" t="s">
        <v>174</v>
      </c>
      <c r="B57" s="3" t="s">
        <v>141</v>
      </c>
      <c r="C57" s="3" t="s">
        <v>175</v>
      </c>
      <c r="D57" s="1">
        <v>4</v>
      </c>
      <c r="E57" s="3" t="s">
        <v>93</v>
      </c>
      <c r="F57" s="11">
        <f>0.15*D57</f>
        <v>0.6</v>
      </c>
    </row>
    <row r="58" spans="1:6" x14ac:dyDescent="0.3">
      <c r="A58" s="2" t="s">
        <v>176</v>
      </c>
      <c r="B58" s="3" t="s">
        <v>141</v>
      </c>
      <c r="C58" s="3" t="s">
        <v>177</v>
      </c>
      <c r="D58" s="1">
        <v>4</v>
      </c>
      <c r="E58" s="3" t="s">
        <v>93</v>
      </c>
      <c r="F58" s="11">
        <f>0.15*D58</f>
        <v>0.6</v>
      </c>
    </row>
    <row r="59" spans="1:6" ht="100.8" x14ac:dyDescent="0.3">
      <c r="A59" s="2" t="s">
        <v>178</v>
      </c>
      <c r="B59" s="3" t="s">
        <v>141</v>
      </c>
      <c r="C59" s="3" t="s">
        <v>179</v>
      </c>
      <c r="D59" s="1">
        <v>45</v>
      </c>
      <c r="E59" s="3" t="s">
        <v>93</v>
      </c>
      <c r="F59" s="11">
        <f>0.15*D59</f>
        <v>6.75</v>
      </c>
    </row>
    <row r="60" spans="1:6" x14ac:dyDescent="0.3">
      <c r="A60" s="2" t="s">
        <v>180</v>
      </c>
      <c r="B60" s="3" t="s">
        <v>141</v>
      </c>
      <c r="C60" s="3" t="s">
        <v>181</v>
      </c>
      <c r="D60" s="1">
        <v>3</v>
      </c>
      <c r="E60" s="3" t="s">
        <v>93</v>
      </c>
      <c r="F60" s="11">
        <f>0.57*D60</f>
        <v>1.71</v>
      </c>
    </row>
    <row r="61" spans="1:6" x14ac:dyDescent="0.3">
      <c r="A61" s="2" t="s">
        <v>182</v>
      </c>
      <c r="B61" s="3" t="s">
        <v>141</v>
      </c>
      <c r="C61" s="3" t="s">
        <v>183</v>
      </c>
      <c r="D61" s="1">
        <v>3</v>
      </c>
      <c r="E61" s="3" t="s">
        <v>93</v>
      </c>
      <c r="F61" s="11">
        <f>0.57*D61</f>
        <v>1.71</v>
      </c>
    </row>
    <row r="62" spans="1:6" x14ac:dyDescent="0.3">
      <c r="A62" s="2" t="s">
        <v>184</v>
      </c>
      <c r="B62" s="3" t="s">
        <v>141</v>
      </c>
      <c r="C62" s="3" t="s">
        <v>185</v>
      </c>
      <c r="D62" s="1">
        <v>3</v>
      </c>
      <c r="E62" s="3" t="s">
        <v>93</v>
      </c>
      <c r="F62" s="11">
        <f>0.57*D62</f>
        <v>1.71</v>
      </c>
    </row>
    <row r="63" spans="1:6" x14ac:dyDescent="0.3">
      <c r="A63" s="2" t="s">
        <v>186</v>
      </c>
      <c r="B63" s="3" t="s">
        <v>141</v>
      </c>
      <c r="C63" s="3" t="s">
        <v>187</v>
      </c>
      <c r="D63" s="1">
        <v>3</v>
      </c>
      <c r="E63" s="3" t="s">
        <v>93</v>
      </c>
      <c r="F63" s="11">
        <f>0.661*D63</f>
        <v>1.9830000000000001</v>
      </c>
    </row>
    <row r="64" spans="1:6" x14ac:dyDescent="0.3">
      <c r="A64" s="2" t="s">
        <v>188</v>
      </c>
      <c r="B64" s="3" t="s">
        <v>141</v>
      </c>
      <c r="C64" s="3" t="s">
        <v>189</v>
      </c>
      <c r="D64" s="1">
        <v>3</v>
      </c>
      <c r="E64" s="3" t="s">
        <v>93</v>
      </c>
      <c r="F64" s="11">
        <f>0.373*D64</f>
        <v>1.119</v>
      </c>
    </row>
    <row r="65" spans="1:6" x14ac:dyDescent="0.3">
      <c r="A65" s="2" t="s">
        <v>190</v>
      </c>
      <c r="B65" s="3" t="s">
        <v>141</v>
      </c>
      <c r="C65" s="3" t="s">
        <v>191</v>
      </c>
      <c r="D65" s="1">
        <v>1</v>
      </c>
      <c r="E65" s="3" t="s">
        <v>7</v>
      </c>
      <c r="F65" s="11">
        <v>0.6</v>
      </c>
    </row>
    <row r="66" spans="1:6" ht="28.8" x14ac:dyDescent="0.3">
      <c r="A66" s="2" t="s">
        <v>5</v>
      </c>
      <c r="B66" s="3" t="s">
        <v>141</v>
      </c>
      <c r="C66" s="3" t="s">
        <v>6</v>
      </c>
      <c r="D66" s="1">
        <v>16</v>
      </c>
      <c r="E66" s="3" t="s">
        <v>7</v>
      </c>
      <c r="F66" s="11">
        <f>0.15*D66</f>
        <v>2.4</v>
      </c>
    </row>
    <row r="67" spans="1:6" ht="28.8" x14ac:dyDescent="0.3">
      <c r="A67" s="2" t="s">
        <v>8</v>
      </c>
      <c r="B67" s="3" t="s">
        <v>141</v>
      </c>
      <c r="C67" s="3" t="s">
        <v>9</v>
      </c>
      <c r="D67" s="1">
        <v>16</v>
      </c>
      <c r="E67" s="3" t="s">
        <v>10</v>
      </c>
      <c r="F67" s="11">
        <f>0.15*D67</f>
        <v>2.4</v>
      </c>
    </row>
    <row r="68" spans="1:6" x14ac:dyDescent="0.3">
      <c r="A68" s="2" t="s">
        <v>192</v>
      </c>
      <c r="B68" s="3" t="s">
        <v>192</v>
      </c>
      <c r="C68" s="3" t="s">
        <v>193</v>
      </c>
      <c r="D68" s="1">
        <v>1</v>
      </c>
      <c r="E68" s="3" t="s">
        <v>192</v>
      </c>
      <c r="F68" s="11">
        <v>59.93</v>
      </c>
    </row>
    <row r="69" spans="1:6" x14ac:dyDescent="0.3">
      <c r="A69" s="2" t="s">
        <v>194</v>
      </c>
      <c r="B69" s="3" t="s">
        <v>195</v>
      </c>
      <c r="C69" s="3" t="s">
        <v>196</v>
      </c>
      <c r="D69" s="1">
        <v>1</v>
      </c>
      <c r="E69" s="13" t="s">
        <v>197</v>
      </c>
      <c r="F69" s="14">
        <v>0.26</v>
      </c>
    </row>
    <row r="70" spans="1:6" x14ac:dyDescent="0.3">
      <c r="E70" s="15" t="s">
        <v>205</v>
      </c>
      <c r="F70" s="11">
        <f>SUM(F2:F69)</f>
        <v>301.56200000000007</v>
      </c>
    </row>
    <row r="71" spans="1:6" x14ac:dyDescent="0.3">
      <c r="A71" s="9" t="s">
        <v>201</v>
      </c>
    </row>
    <row r="72" spans="1:6" x14ac:dyDescent="0.3">
      <c r="A72" s="9" t="s">
        <v>200</v>
      </c>
      <c r="E72" s="7" t="s">
        <v>202</v>
      </c>
      <c r="F72" s="8">
        <v>62.75</v>
      </c>
    </row>
    <row r="73" spans="1:6" x14ac:dyDescent="0.3">
      <c r="E73" s="7" t="s">
        <v>203</v>
      </c>
      <c r="F73" s="8">
        <f>F72/5</f>
        <v>12.55</v>
      </c>
    </row>
    <row r="74" spans="1:6" ht="15" thickBot="1" x14ac:dyDescent="0.35">
      <c r="A74" t="s">
        <v>206</v>
      </c>
      <c r="F74" s="8"/>
    </row>
    <row r="75" spans="1:6" ht="15" thickBot="1" x14ac:dyDescent="0.35">
      <c r="E75" s="12" t="s">
        <v>204</v>
      </c>
      <c r="F75" s="10">
        <f>F73+F70</f>
        <v>314.11200000000008</v>
      </c>
    </row>
    <row r="78" spans="1:6" x14ac:dyDescent="0.3">
      <c r="F78" s="8"/>
    </row>
  </sheetData>
  <pageMargins left="0.7" right="0.7" top="0.75" bottom="0.75" header="0.3" footer="0.3"/>
  <pageSetup paperSize="5" orientation="landscape" r:id="rId1"/>
  <headerFooter>
    <oddHeader>&amp;C&amp;"-,Bold"&amp;20Bill of Materials -- DAQ Device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Materials-ECSE478 - DAQ</vt:lpstr>
      <vt:lpstr>'Bill of Materials-ECSE478 - DAQ'!Print_Titles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cp:lastPrinted>2023-03-26T03:07:30Z</cp:lastPrinted>
  <dcterms:created xsi:type="dcterms:W3CDTF">2023-03-25T23:29:29Z</dcterms:created>
  <dcterms:modified xsi:type="dcterms:W3CDTF">2023-03-26T03:07:32Z</dcterms:modified>
</cp:coreProperties>
</file>