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1 Hardware\DAQ Device Board Bringup\"/>
    </mc:Choice>
  </mc:AlternateContent>
  <xr:revisionPtr revIDLastSave="0" documentId="13_ncr:1_{6D9F04E0-1F2A-48D9-A813-1BB1D456EF78}" xr6:coauthVersionLast="47" xr6:coauthVersionMax="47" xr10:uidLastSave="{00000000-0000-0000-0000-000000000000}"/>
  <bookViews>
    <workbookView xWindow="-108" yWindow="-108" windowWidth="23256" windowHeight="14016" activeTab="2" xr2:uid="{01CEF080-0178-40FF-A3F5-B860AACE5C7D}"/>
  </bookViews>
  <sheets>
    <sheet name="Power rails" sheetId="1" r:id="rId1"/>
    <sheet name="HS SE AA Filter" sheetId="2" r:id="rId2"/>
    <sheet name="HS SE In-Out Full Ch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4" i="3" s="1"/>
  <c r="K43" i="3"/>
  <c r="K42" i="3"/>
  <c r="K41" i="3"/>
  <c r="K40" i="3"/>
  <c r="K39" i="3"/>
  <c r="K38" i="3"/>
  <c r="K33" i="3"/>
  <c r="K32" i="3"/>
  <c r="K31" i="3"/>
  <c r="K30" i="3"/>
  <c r="K29" i="3"/>
  <c r="K28" i="3"/>
  <c r="K23" i="3"/>
  <c r="K22" i="3"/>
  <c r="K21" i="3"/>
  <c r="K20" i="3"/>
  <c r="K19" i="3"/>
  <c r="K18" i="3"/>
  <c r="K24" i="3" s="1"/>
  <c r="K13" i="3"/>
  <c r="K12" i="3"/>
  <c r="K11" i="3"/>
  <c r="E43" i="3"/>
  <c r="E42" i="3"/>
  <c r="E41" i="3"/>
  <c r="E40" i="3"/>
  <c r="E39" i="3"/>
  <c r="E38" i="3"/>
  <c r="E33" i="3"/>
  <c r="E32" i="3"/>
  <c r="E31" i="3"/>
  <c r="E30" i="3"/>
  <c r="E29" i="3"/>
  <c r="E28" i="3"/>
  <c r="E21" i="3"/>
  <c r="E23" i="3"/>
  <c r="E22" i="3"/>
  <c r="E20" i="3"/>
  <c r="E19" i="3"/>
  <c r="E18" i="3"/>
  <c r="E9" i="3"/>
  <c r="E10" i="3"/>
  <c r="E11" i="3"/>
  <c r="E12" i="3"/>
  <c r="E13" i="3"/>
  <c r="E8" i="3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K44" i="3" l="1"/>
  <c r="K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F3" authorId="0" shapeId="0" xr:uid="{A92924C5-084A-4B83-BDE3-4665B4701402}">
      <text>
        <r>
          <rPr>
            <b/>
            <sz val="9"/>
            <color indexed="81"/>
            <rFont val="Tahoma"/>
            <charset val="1"/>
          </rPr>
          <t>Jasper Yun:</t>
        </r>
        <r>
          <rPr>
            <sz val="9"/>
            <color indexed="81"/>
            <rFont val="Tahoma"/>
            <charset val="1"/>
          </rPr>
          <t xml:space="preserve">
Measured output of op amp before ADC
</t>
        </r>
      </text>
    </comment>
  </commentList>
</comments>
</file>

<file path=xl/sharedStrings.xml><?xml version="1.0" encoding="utf-8"?>
<sst xmlns="http://schemas.openxmlformats.org/spreadsheetml/2006/main" count="124" uniqueCount="67">
  <si>
    <t>DAQ Device Power Rail Checking</t>
  </si>
  <si>
    <t>Rail</t>
  </si>
  <si>
    <t>Voltage (V)</t>
  </si>
  <si>
    <t>+15</t>
  </si>
  <si>
    <t>-15</t>
  </si>
  <si>
    <t>+12</t>
  </si>
  <si>
    <t>-12</t>
  </si>
  <si>
    <t>+5V_A</t>
  </si>
  <si>
    <t>1V8_A</t>
  </si>
  <si>
    <t>Without Teensy on board, power from KORAD KA3005D</t>
  </si>
  <si>
    <t>Hot components</t>
  </si>
  <si>
    <t>U27</t>
  </si>
  <si>
    <t>U37</t>
  </si>
  <si>
    <t>fixed by changing 33r on output of gain stage to 10k because I don't have many 100R</t>
  </si>
  <si>
    <t>repeat sans teensy after changing 33R to 10k</t>
  </si>
  <si>
    <t>current consumption: 0.201A</t>
  </si>
  <si>
    <t>Ripple (mVpp)</t>
  </si>
  <si>
    <t>Ripple Freq (kHz)</t>
  </si>
  <si>
    <t>approx, hard to tell</t>
  </si>
  <si>
    <t>n/a</t>
  </si>
  <si>
    <t>with Teensy: current = 268mA (blinky program default)</t>
  </si>
  <si>
    <t>measured after by adding Teensy so above measurements of rails may be invalid</t>
  </si>
  <si>
    <t>will need to redo test when power comes from USB because USB is noisier</t>
  </si>
  <si>
    <t>Hardware output sinusoid</t>
  </si>
  <si>
    <t>In+ Freq (Hz)</t>
  </si>
  <si>
    <t>Input Vpp (V)</t>
  </si>
  <si>
    <t>Output mean (V)</t>
  </si>
  <si>
    <t>Output freq (Hz)</t>
  </si>
  <si>
    <t>Output Vpp (V)</t>
  </si>
  <si>
    <t>Output / Input (V/V)</t>
  </si>
  <si>
    <t>Output / Input (dB)</t>
  </si>
  <si>
    <t>Input+ sinusoid (1Vpp) (remember there is a 10k+10k v div on input)</t>
  </si>
  <si>
    <t>Filter In mean (oscope) (V)</t>
  </si>
  <si>
    <t>Input is a sinusoid from signal generator to AH1 (2.00v offset, 2.00vpp)</t>
  </si>
  <si>
    <t>both inputs bw-lim to 20MHz</t>
  </si>
  <si>
    <t>10x probes</t>
  </si>
  <si>
    <t>x</t>
  </si>
  <si>
    <t>acquisition in averaging (1024 samples)</t>
  </si>
  <si>
    <t>LTSpice sim results</t>
  </si>
  <si>
    <t>Freq (Hz)</t>
  </si>
  <si>
    <t>Mag (dB)</t>
  </si>
  <si>
    <t>input on TP55</t>
  </si>
  <si>
    <t>output on TP44</t>
  </si>
  <si>
    <t>designators according to rev 1</t>
  </si>
  <si>
    <t>Input at term block, output at TP42 (output of gain stage)</t>
  </si>
  <si>
    <t>Input mean (V)</t>
  </si>
  <si>
    <t>oscilloscope: Siglent SDS 1202x-e</t>
  </si>
  <si>
    <t>G = 1V/V config</t>
  </si>
  <si>
    <t>G = 10V/V config</t>
  </si>
  <si>
    <t>G = 50V/V config</t>
  </si>
  <si>
    <t>G = 100V/V config</t>
  </si>
  <si>
    <t>Test op amp gain stage only -- input probe on op amp input TP44, output probe on TP42</t>
  </si>
  <si>
    <t>changed input probe to 1x to reduce noise</t>
  </si>
  <si>
    <t>very noisy input</t>
  </si>
  <si>
    <t>PP gain (V)</t>
  </si>
  <si>
    <t>Gain (V/V)</t>
  </si>
  <si>
    <t>5V usb</t>
  </si>
  <si>
    <t>powered by xps13, with charger plugged in</t>
  </si>
  <si>
    <t>average</t>
  </si>
  <si>
    <t>-- Teensy not populated, no 3v3 available</t>
  </si>
  <si>
    <t>current consumption: around 1.1A -- there must be a hardware problem somewhere</t>
  </si>
  <si>
    <t>High-Speed Single-Ended Analog Input Anti-Aliasing Filter Magnitude Response</t>
  </si>
  <si>
    <t>10x inputs, DC coupled, averaging 1024 samples, input sine wave at 1kHz for all tests</t>
  </si>
  <si>
    <t>Goal is to measure gain and offset of full signal chain</t>
  </si>
  <si>
    <t>Note: this test done after full chain test (on left) but same setup, same day, same sig gen settings</t>
  </si>
  <si>
    <t>High-Speed Single-Ended Analog Input Full Signal Chain Tests</t>
  </si>
  <si>
    <t>PP gain = Vpp_out / Vpp_in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</si>
</sst>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4" fillId="0" borderId="0" xfId="0" applyFont="1"/>
    <xf numFmtId="0" fontId="7" fillId="0" borderId="0" xfId="0" applyFont="1"/>
    <xf numFmtId="0" fontId="5" fillId="0" borderId="0" xfId="0" applyFont="1"/>
    <xf numFmtId="164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6511718397139"/>
          <c:y val="4.9518988777586363E-2"/>
          <c:w val="0.80967603011286748"/>
          <c:h val="0.8522331016185849"/>
        </c:manualLayout>
      </c:layout>
      <c:scatterChart>
        <c:scatterStyle val="smoothMarker"/>
        <c:varyColors val="0"/>
        <c:ser>
          <c:idx val="0"/>
          <c:order val="0"/>
          <c:tx>
            <c:v>Measured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'HS SE AA Filter'!$A$6:$A$27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22000</c:v>
                </c:pt>
                <c:pt idx="14">
                  <c:v>25000</c:v>
                </c:pt>
                <c:pt idx="15">
                  <c:v>28000</c:v>
                </c:pt>
                <c:pt idx="16">
                  <c:v>30000</c:v>
                </c:pt>
                <c:pt idx="17">
                  <c:v>50000</c:v>
                </c:pt>
                <c:pt idx="18">
                  <c:v>75000</c:v>
                </c:pt>
                <c:pt idx="19">
                  <c:v>100000</c:v>
                </c:pt>
                <c:pt idx="20">
                  <c:v>150000</c:v>
                </c:pt>
                <c:pt idx="21">
                  <c:v>200000</c:v>
                </c:pt>
              </c:numCache>
            </c:numRef>
          </c:xVal>
          <c:yVal>
            <c:numRef>
              <c:f>'HS SE AA Filter'!$H$6:$H$27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0.16545051931979715</c:v>
                </c:pt>
                <c:pt idx="4">
                  <c:v>0.33411387005705429</c:v>
                </c:pt>
                <c:pt idx="5">
                  <c:v>0.24937281119196061</c:v>
                </c:pt>
                <c:pt idx="6">
                  <c:v>0.40786317283686602</c:v>
                </c:pt>
                <c:pt idx="7">
                  <c:v>0.72090208369278663</c:v>
                </c:pt>
                <c:pt idx="8">
                  <c:v>1.0969733601469003</c:v>
                </c:pt>
                <c:pt idx="9">
                  <c:v>0.96609359149109908</c:v>
                </c:pt>
                <c:pt idx="10">
                  <c:v>0.81235701816528172</c:v>
                </c:pt>
                <c:pt idx="11">
                  <c:v>0.49647167450064289</c:v>
                </c:pt>
                <c:pt idx="12">
                  <c:v>-0.1720034352383516</c:v>
                </c:pt>
                <c:pt idx="13">
                  <c:v>-0.45449628907047823</c:v>
                </c:pt>
                <c:pt idx="14">
                  <c:v>-0.97210666867002726</c:v>
                </c:pt>
                <c:pt idx="15">
                  <c:v>-1.5225281416952865</c:v>
                </c:pt>
                <c:pt idx="16">
                  <c:v>-2.0237762197466274</c:v>
                </c:pt>
                <c:pt idx="17">
                  <c:v>-7.6246863033837</c:v>
                </c:pt>
                <c:pt idx="18">
                  <c:v>-18.588378514285854</c:v>
                </c:pt>
                <c:pt idx="19">
                  <c:v>-30.514531763063278</c:v>
                </c:pt>
                <c:pt idx="20">
                  <c:v>-45.85193656254237</c:v>
                </c:pt>
                <c:pt idx="21">
                  <c:v>-49.045953419892605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7-498B-8F7D-58BBB0B79B5D}"/>
            </c:ext>
          </c:extLst>
        </c:ser>
        <c:ser>
          <c:idx val="1"/>
          <c:order val="1"/>
          <c:tx>
            <c:v>Ltspice 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'HS SE AA Filter'!$J$7:$J$27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22000</c:v>
                </c:pt>
                <c:pt idx="14">
                  <c:v>25000</c:v>
                </c:pt>
                <c:pt idx="15">
                  <c:v>30000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'HS SE AA Filter'!$K$7:$K$27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-1E-3</c:v>
                </c:pt>
                <c:pt idx="6">
                  <c:v>-4.0000000000000001E-3</c:v>
                </c:pt>
                <c:pt idx="7">
                  <c:v>-1.6E-2</c:v>
                </c:pt>
                <c:pt idx="8">
                  <c:v>-0.10100000000000001</c:v>
                </c:pt>
                <c:pt idx="9">
                  <c:v>-0.39900000000000002</c:v>
                </c:pt>
                <c:pt idx="10">
                  <c:v>-0.57599999999999996</c:v>
                </c:pt>
                <c:pt idx="11">
                  <c:v>-0.88300000000000001</c:v>
                </c:pt>
                <c:pt idx="12">
                  <c:v>-1.556</c:v>
                </c:pt>
                <c:pt idx="13">
                  <c:v>-1.8779999999999999</c:v>
                </c:pt>
                <c:pt idx="14">
                  <c:v>-2.4129999999999998</c:v>
                </c:pt>
                <c:pt idx="15">
                  <c:v>-3.4670000000000001</c:v>
                </c:pt>
                <c:pt idx="16">
                  <c:v>-10.199999999999999</c:v>
                </c:pt>
                <c:pt idx="17">
                  <c:v>-22.902999999999999</c:v>
                </c:pt>
                <c:pt idx="18">
                  <c:v>-36.156999999999996</c:v>
                </c:pt>
                <c:pt idx="19">
                  <c:v>-54.75</c:v>
                </c:pt>
                <c:pt idx="20">
                  <c:v>-68.852000000000004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7-498B-8F7D-58BBB0B7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14336"/>
        <c:axId val="261000608"/>
      </c:scatterChart>
      <c:valAx>
        <c:axId val="261014336"/>
        <c:scaling>
          <c:logBase val="10"/>
          <c:orientation val="minMax"/>
          <c:max val="2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00608"/>
        <c:crosses val="autoZero"/>
        <c:crossBetween val="midCat"/>
      </c:valAx>
      <c:valAx>
        <c:axId val="2610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Magnitude</a:t>
                </a:r>
                <a:r>
                  <a:rPr lang="en-CA" baseline="0"/>
                  <a:t> Reponse (dB)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7.6283918697270074E-3"/>
              <c:y val="0.23912348132312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128439966378116"/>
          <c:y val="0.4735518265665653"/>
          <c:w val="0.28734422581985669"/>
          <c:h val="0.1543455739454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314756</xdr:colOff>
      <xdr:row>28</xdr:row>
      <xdr:rowOff>39985</xdr:rowOff>
    </xdr:from>
    <xdr:to>
      <xdr:col>8</xdr:col>
      <xdr:colOff>0</xdr:colOff>
      <xdr:row>43</xdr:row>
      <xdr:rowOff>121265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294DD-8977-2FAC-030D-6FF57CD54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0D1B-8F99-4044-9B68-FD1C725DECCE}">
  <dimension ref="A1:E30"/>
  <sheetViews>
    <sheetView zoomScale="77" zoomScaleNormal="40" workbookViewId="0">
      <selection activeCell="A29" sqref="A29"/>
    </sheetView>
  </sheetViews>
  <sheetFormatPr defaultRowHeight="14.4" x14ac:dyDescent="0.3"/>
  <cols>
    <col min="2" max="2" width="9.88671875" bestFit="1" customWidth="1"/>
    <col min="3" max="3" width="13.44140625" customWidth="1"/>
    <col min="4" max="4" width="14.5546875" bestFit="1" customWidth="1"/>
  </cols>
  <sheetData>
    <row r="1" spans="1:3" ht="21" x14ac:dyDescent="0.4">
      <c r="A1" s="8" t="s">
        <v>0</v>
      </c>
    </row>
    <row r="3" spans="1:3" x14ac:dyDescent="0.3">
      <c r="A3" s="3" t="s">
        <v>1</v>
      </c>
      <c r="B3" s="3" t="s">
        <v>2</v>
      </c>
      <c r="C3" t="s">
        <v>9</v>
      </c>
    </row>
    <row r="4" spans="1:3" x14ac:dyDescent="0.3">
      <c r="A4" s="1" t="s">
        <v>3</v>
      </c>
      <c r="B4">
        <v>14.532999999999999</v>
      </c>
    </row>
    <row r="5" spans="1:3" x14ac:dyDescent="0.3">
      <c r="A5" s="1" t="s">
        <v>4</v>
      </c>
      <c r="B5" s="2">
        <v>-14.22</v>
      </c>
    </row>
    <row r="6" spans="1:3" x14ac:dyDescent="0.3">
      <c r="A6" s="1" t="s">
        <v>5</v>
      </c>
      <c r="B6">
        <v>11.958</v>
      </c>
    </row>
    <row r="7" spans="1:3" x14ac:dyDescent="0.3">
      <c r="A7" s="1" t="s">
        <v>6</v>
      </c>
      <c r="B7">
        <v>-12.214</v>
      </c>
    </row>
    <row r="8" spans="1:3" x14ac:dyDescent="0.3">
      <c r="A8" s="1" t="s">
        <v>7</v>
      </c>
      <c r="B8">
        <v>4.9850000000000003</v>
      </c>
    </row>
    <row r="9" spans="1:3" x14ac:dyDescent="0.3">
      <c r="A9" s="1" t="s">
        <v>8</v>
      </c>
      <c r="B9" s="1" t="s">
        <v>59</v>
      </c>
    </row>
    <row r="10" spans="1:3" x14ac:dyDescent="0.3">
      <c r="A10" t="s">
        <v>60</v>
      </c>
    </row>
    <row r="12" spans="1:3" x14ac:dyDescent="0.3">
      <c r="A12" s="3" t="s">
        <v>10</v>
      </c>
    </row>
    <row r="13" spans="1:3" x14ac:dyDescent="0.3">
      <c r="A13" t="s">
        <v>11</v>
      </c>
    </row>
    <row r="14" spans="1:3" x14ac:dyDescent="0.3">
      <c r="A14" t="s">
        <v>12</v>
      </c>
    </row>
    <row r="16" spans="1:3" x14ac:dyDescent="0.3">
      <c r="A16" s="3" t="s">
        <v>13</v>
      </c>
    </row>
    <row r="18" spans="1:5" x14ac:dyDescent="0.3">
      <c r="A18" s="3" t="s">
        <v>14</v>
      </c>
    </row>
    <row r="19" spans="1:5" x14ac:dyDescent="0.3">
      <c r="A19" t="s">
        <v>1</v>
      </c>
      <c r="B19" t="s">
        <v>2</v>
      </c>
      <c r="C19" t="s">
        <v>16</v>
      </c>
      <c r="D19" t="s">
        <v>17</v>
      </c>
    </row>
    <row r="20" spans="1:5" x14ac:dyDescent="0.3">
      <c r="A20" s="1" t="s">
        <v>3</v>
      </c>
      <c r="B20">
        <v>14.484999999999999</v>
      </c>
      <c r="C20">
        <v>76.8</v>
      </c>
      <c r="D20">
        <v>22.73</v>
      </c>
    </row>
    <row r="21" spans="1:5" x14ac:dyDescent="0.3">
      <c r="A21" s="1" t="s">
        <v>4</v>
      </c>
      <c r="B21">
        <v>-14.183</v>
      </c>
      <c r="C21">
        <v>64.8</v>
      </c>
      <c r="D21">
        <v>21.28</v>
      </c>
    </row>
    <row r="22" spans="1:5" x14ac:dyDescent="0.3">
      <c r="A22" s="1" t="s">
        <v>5</v>
      </c>
      <c r="B22">
        <v>11.968999999999999</v>
      </c>
      <c r="C22">
        <v>6.8</v>
      </c>
      <c r="D22">
        <v>21.28</v>
      </c>
      <c r="E22" t="s">
        <v>18</v>
      </c>
    </row>
    <row r="23" spans="1:5" x14ac:dyDescent="0.3">
      <c r="A23" s="1" t="s">
        <v>6</v>
      </c>
      <c r="B23">
        <v>-12.266999999999999</v>
      </c>
      <c r="C23">
        <v>4.4000000000000004</v>
      </c>
      <c r="D23" t="s">
        <v>19</v>
      </c>
    </row>
    <row r="24" spans="1:5" x14ac:dyDescent="0.3">
      <c r="A24" s="1" t="s">
        <v>7</v>
      </c>
      <c r="B24" s="2">
        <v>5</v>
      </c>
      <c r="C24">
        <v>10.6</v>
      </c>
      <c r="D24">
        <v>3.2469999999999999</v>
      </c>
      <c r="E24" t="s">
        <v>18</v>
      </c>
    </row>
    <row r="25" spans="1:5" x14ac:dyDescent="0.3">
      <c r="A25" s="1" t="s">
        <v>8</v>
      </c>
      <c r="B25" s="1">
        <v>1.8010999999999999</v>
      </c>
      <c r="C25">
        <v>7</v>
      </c>
      <c r="D25" t="s">
        <v>19</v>
      </c>
      <c r="E25" t="s">
        <v>21</v>
      </c>
    </row>
    <row r="26" spans="1:5" x14ac:dyDescent="0.3">
      <c r="A26" t="s">
        <v>15</v>
      </c>
      <c r="E26" s="3" t="s">
        <v>22</v>
      </c>
    </row>
    <row r="28" spans="1:5" x14ac:dyDescent="0.3">
      <c r="A28" s="3" t="s">
        <v>20</v>
      </c>
    </row>
    <row r="30" spans="1:5" x14ac:dyDescent="0.3">
      <c r="A30" t="s">
        <v>56</v>
      </c>
      <c r="B30">
        <v>5.1120000000000001</v>
      </c>
      <c r="C30">
        <v>146</v>
      </c>
      <c r="D30">
        <v>22.73</v>
      </c>
      <c r="E30" t="s">
        <v>57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1C6C-D0F9-4BA3-802B-3F79FD418A00}">
  <dimension ref="A1:K36"/>
  <sheetViews>
    <sheetView topLeftCell="A12" zoomScale="75" workbookViewId="0">
      <selection activeCell="G22" sqref="G22"/>
    </sheetView>
  </sheetViews>
  <sheetFormatPr defaultRowHeight="14.4" x14ac:dyDescent="0.3"/>
  <cols>
    <col min="1" max="1" width="11.77734375" customWidth="1"/>
    <col min="2" max="2" width="25.33203125" customWidth="1"/>
    <col min="3" max="3" width="12.109375" customWidth="1"/>
    <col min="4" max="4" width="16.21875" customWidth="1"/>
    <col min="5" max="5" width="15" customWidth="1"/>
    <col min="6" max="6" width="15.6640625" customWidth="1"/>
    <col min="7" max="7" width="19.21875" bestFit="1" customWidth="1"/>
    <col min="8" max="8" width="18.33203125" bestFit="1" customWidth="1"/>
    <col min="9" max="9" width="21" customWidth="1"/>
    <col min="10" max="10" width="18.77734375" customWidth="1"/>
    <col min="11" max="11" width="16.88671875" customWidth="1"/>
  </cols>
  <sheetData>
    <row r="1" spans="1:11" ht="21" x14ac:dyDescent="0.4">
      <c r="A1" s="8" t="s">
        <v>61</v>
      </c>
    </row>
    <row r="2" spans="1:11" x14ac:dyDescent="0.3">
      <c r="A2" t="s">
        <v>33</v>
      </c>
    </row>
    <row r="3" spans="1:11" x14ac:dyDescent="0.3">
      <c r="B3" t="s">
        <v>31</v>
      </c>
      <c r="D3" s="4"/>
      <c r="E3" s="4"/>
      <c r="F3" s="11" t="s">
        <v>23</v>
      </c>
      <c r="G3" s="11"/>
    </row>
    <row r="5" spans="1:11" x14ac:dyDescent="0.3">
      <c r="A5" s="3" t="s">
        <v>24</v>
      </c>
      <c r="B5" s="3" t="s">
        <v>32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30</v>
      </c>
      <c r="J5" s="3" t="s">
        <v>38</v>
      </c>
    </row>
    <row r="6" spans="1:11" x14ac:dyDescent="0.3">
      <c r="A6">
        <v>10</v>
      </c>
      <c r="B6">
        <v>1</v>
      </c>
      <c r="C6">
        <v>1.04</v>
      </c>
      <c r="D6">
        <v>0.96399999999999997</v>
      </c>
      <c r="E6">
        <v>10</v>
      </c>
      <c r="F6">
        <v>1.04</v>
      </c>
      <c r="G6">
        <f>F6/C6</f>
        <v>1</v>
      </c>
      <c r="H6">
        <f>20*LOG10(G6)</f>
        <v>0</v>
      </c>
      <c r="J6" t="s">
        <v>39</v>
      </c>
      <c r="K6" t="s">
        <v>40</v>
      </c>
    </row>
    <row r="7" spans="1:11" x14ac:dyDescent="0.3">
      <c r="A7">
        <v>20</v>
      </c>
      <c r="B7">
        <v>1</v>
      </c>
      <c r="C7">
        <v>1.02</v>
      </c>
      <c r="D7">
        <v>0.96399999999999997</v>
      </c>
      <c r="E7">
        <v>20</v>
      </c>
      <c r="F7">
        <v>1.02</v>
      </c>
      <c r="G7">
        <f t="shared" ref="G7:G27" si="0">F7/C7</f>
        <v>1</v>
      </c>
      <c r="H7">
        <f t="shared" ref="H7:H27" si="1">20*LOG10(G7)</f>
        <v>0</v>
      </c>
      <c r="J7">
        <v>10</v>
      </c>
      <c r="K7">
        <v>0</v>
      </c>
    </row>
    <row r="8" spans="1:11" x14ac:dyDescent="0.3">
      <c r="A8">
        <v>50</v>
      </c>
      <c r="B8">
        <v>1</v>
      </c>
      <c r="C8">
        <v>1.04</v>
      </c>
      <c r="D8">
        <v>0.96399999999999997</v>
      </c>
      <c r="E8">
        <v>20</v>
      </c>
      <c r="F8">
        <v>1.04</v>
      </c>
      <c r="G8">
        <f t="shared" si="0"/>
        <v>1</v>
      </c>
      <c r="H8">
        <f t="shared" si="1"/>
        <v>0</v>
      </c>
      <c r="J8">
        <v>20</v>
      </c>
      <c r="K8">
        <v>0</v>
      </c>
    </row>
    <row r="9" spans="1:11" x14ac:dyDescent="0.3">
      <c r="A9">
        <v>100</v>
      </c>
      <c r="B9">
        <v>1</v>
      </c>
      <c r="C9">
        <v>1.04</v>
      </c>
      <c r="D9">
        <v>0.96399999999999997</v>
      </c>
      <c r="E9">
        <v>100</v>
      </c>
      <c r="F9">
        <v>1.06</v>
      </c>
      <c r="G9">
        <f t="shared" si="0"/>
        <v>1.0192307692307692</v>
      </c>
      <c r="H9">
        <f t="shared" si="1"/>
        <v>0.16545051931979715</v>
      </c>
      <c r="J9">
        <v>50</v>
      </c>
      <c r="K9">
        <v>0</v>
      </c>
    </row>
    <row r="10" spans="1:11" x14ac:dyDescent="0.3">
      <c r="A10">
        <v>200</v>
      </c>
      <c r="B10">
        <v>1</v>
      </c>
      <c r="C10">
        <v>1.02</v>
      </c>
      <c r="D10">
        <v>0.96599999999999997</v>
      </c>
      <c r="E10">
        <v>199.98</v>
      </c>
      <c r="F10">
        <v>1.06</v>
      </c>
      <c r="G10">
        <f t="shared" si="0"/>
        <v>1.0392156862745099</v>
      </c>
      <c r="H10">
        <f t="shared" si="1"/>
        <v>0.33411387005705429</v>
      </c>
      <c r="J10">
        <v>100</v>
      </c>
      <c r="K10">
        <v>0</v>
      </c>
    </row>
    <row r="11" spans="1:11" x14ac:dyDescent="0.3">
      <c r="A11">
        <v>500</v>
      </c>
      <c r="B11">
        <v>0.99399999999999999</v>
      </c>
      <c r="C11">
        <v>1.03</v>
      </c>
      <c r="D11">
        <v>0.98</v>
      </c>
      <c r="E11">
        <v>499.99</v>
      </c>
      <c r="F11">
        <v>1.06</v>
      </c>
      <c r="G11">
        <f t="shared" si="0"/>
        <v>1.029126213592233</v>
      </c>
      <c r="H11">
        <f t="shared" si="1"/>
        <v>0.24937281119196061</v>
      </c>
      <c r="J11">
        <v>200</v>
      </c>
      <c r="K11">
        <v>0</v>
      </c>
    </row>
    <row r="12" spans="1:11" x14ac:dyDescent="0.3">
      <c r="A12">
        <v>1000</v>
      </c>
      <c r="B12">
        <v>0.996</v>
      </c>
      <c r="C12">
        <v>1.04</v>
      </c>
      <c r="D12">
        <v>0.98</v>
      </c>
      <c r="E12">
        <v>1000</v>
      </c>
      <c r="F12">
        <v>1.0900000000000001</v>
      </c>
      <c r="G12">
        <f t="shared" si="0"/>
        <v>1.0480769230769231</v>
      </c>
      <c r="H12">
        <f t="shared" si="1"/>
        <v>0.40786317283686602</v>
      </c>
      <c r="J12">
        <v>500</v>
      </c>
      <c r="K12">
        <v>-1E-3</v>
      </c>
    </row>
    <row r="13" spans="1:11" x14ac:dyDescent="0.3">
      <c r="A13">
        <v>2000</v>
      </c>
      <c r="B13">
        <v>0.996</v>
      </c>
      <c r="C13">
        <v>1.04</v>
      </c>
      <c r="D13">
        <v>0.98</v>
      </c>
      <c r="E13">
        <v>2000</v>
      </c>
      <c r="F13">
        <v>1.1299999999999999</v>
      </c>
      <c r="G13">
        <f t="shared" si="0"/>
        <v>1.0865384615384615</v>
      </c>
      <c r="H13">
        <f t="shared" si="1"/>
        <v>0.72090208369278663</v>
      </c>
      <c r="J13">
        <v>1000</v>
      </c>
      <c r="K13">
        <v>-4.0000000000000001E-3</v>
      </c>
    </row>
    <row r="14" spans="1:11" x14ac:dyDescent="0.3">
      <c r="A14">
        <v>5000</v>
      </c>
      <c r="B14">
        <v>0.996</v>
      </c>
      <c r="C14">
        <v>1.04</v>
      </c>
      <c r="D14">
        <v>0.98</v>
      </c>
      <c r="E14">
        <v>5000</v>
      </c>
      <c r="F14">
        <v>1.18</v>
      </c>
      <c r="G14">
        <f t="shared" si="0"/>
        <v>1.1346153846153846</v>
      </c>
      <c r="H14">
        <f t="shared" si="1"/>
        <v>1.0969733601469003</v>
      </c>
      <c r="J14">
        <v>2000</v>
      </c>
      <c r="K14">
        <v>-1.6E-2</v>
      </c>
    </row>
    <row r="15" spans="1:11" x14ac:dyDescent="0.3">
      <c r="A15">
        <v>10000</v>
      </c>
      <c r="B15">
        <v>0.99399999999999999</v>
      </c>
      <c r="C15">
        <v>1.02</v>
      </c>
      <c r="D15">
        <v>0.98799999999999999</v>
      </c>
      <c r="E15">
        <v>10000</v>
      </c>
      <c r="F15">
        <v>1.1399999999999999</v>
      </c>
      <c r="G15">
        <f t="shared" si="0"/>
        <v>1.1176470588235292</v>
      </c>
      <c r="H15">
        <f t="shared" si="1"/>
        <v>0.96609359149109908</v>
      </c>
      <c r="J15">
        <v>5000</v>
      </c>
      <c r="K15">
        <v>-0.10100000000000001</v>
      </c>
    </row>
    <row r="16" spans="1:11" x14ac:dyDescent="0.3">
      <c r="A16">
        <v>12000</v>
      </c>
      <c r="B16">
        <v>0.997</v>
      </c>
      <c r="C16">
        <v>1.02</v>
      </c>
      <c r="D16">
        <v>0.97399999999999998</v>
      </c>
      <c r="E16">
        <v>12000</v>
      </c>
      <c r="F16">
        <v>1.1200000000000001</v>
      </c>
      <c r="G16">
        <f t="shared" si="0"/>
        <v>1.0980392156862746</v>
      </c>
      <c r="H16">
        <f t="shared" si="1"/>
        <v>0.81235701816528172</v>
      </c>
      <c r="J16">
        <v>10000</v>
      </c>
      <c r="K16">
        <v>-0.39900000000000002</v>
      </c>
    </row>
    <row r="17" spans="1:11" x14ac:dyDescent="0.3">
      <c r="A17">
        <v>15000</v>
      </c>
      <c r="B17">
        <v>0.997</v>
      </c>
      <c r="C17">
        <v>1.02</v>
      </c>
      <c r="D17">
        <v>0.97399999999999998</v>
      </c>
      <c r="E17">
        <v>15000</v>
      </c>
      <c r="F17">
        <v>1.08</v>
      </c>
      <c r="G17">
        <f t="shared" si="0"/>
        <v>1.0588235294117647</v>
      </c>
      <c r="H17">
        <f t="shared" si="1"/>
        <v>0.49647167450064289</v>
      </c>
      <c r="J17">
        <v>12000</v>
      </c>
      <c r="K17">
        <v>-0.57599999999999996</v>
      </c>
    </row>
    <row r="18" spans="1:11" x14ac:dyDescent="0.3">
      <c r="A18">
        <v>20000</v>
      </c>
      <c r="B18">
        <v>0.99399999999999999</v>
      </c>
      <c r="C18">
        <v>1.02</v>
      </c>
      <c r="D18">
        <v>0.98799999999999999</v>
      </c>
      <c r="E18">
        <v>20000</v>
      </c>
      <c r="F18">
        <v>1</v>
      </c>
      <c r="G18">
        <f t="shared" si="0"/>
        <v>0.98039215686274506</v>
      </c>
      <c r="H18">
        <f t="shared" si="1"/>
        <v>-0.1720034352383516</v>
      </c>
      <c r="J18">
        <v>15000</v>
      </c>
      <c r="K18">
        <v>-0.88300000000000001</v>
      </c>
    </row>
    <row r="19" spans="1:11" x14ac:dyDescent="0.3">
      <c r="A19">
        <v>22000</v>
      </c>
      <c r="B19">
        <v>0.996</v>
      </c>
      <c r="C19">
        <v>1.02</v>
      </c>
      <c r="D19">
        <v>0.97599999999999998</v>
      </c>
      <c r="E19">
        <v>22000</v>
      </c>
      <c r="F19">
        <v>0.96799999999999997</v>
      </c>
      <c r="G19">
        <f t="shared" si="0"/>
        <v>0.94901960784313721</v>
      </c>
      <c r="H19">
        <f t="shared" si="1"/>
        <v>-0.45449628907047823</v>
      </c>
      <c r="J19">
        <v>20000</v>
      </c>
      <c r="K19">
        <v>-1.556</v>
      </c>
    </row>
    <row r="20" spans="1:11" x14ac:dyDescent="0.3">
      <c r="A20">
        <v>25000</v>
      </c>
      <c r="B20">
        <v>0.995</v>
      </c>
      <c r="C20">
        <v>1.02</v>
      </c>
      <c r="D20">
        <v>0.98799999999999999</v>
      </c>
      <c r="E20">
        <v>25000</v>
      </c>
      <c r="F20">
        <v>0.91200000000000003</v>
      </c>
      <c r="G20">
        <f t="shared" si="0"/>
        <v>0.89411764705882357</v>
      </c>
      <c r="H20">
        <f t="shared" si="1"/>
        <v>-0.97210666867002726</v>
      </c>
      <c r="J20">
        <v>22000</v>
      </c>
      <c r="K20">
        <v>-1.8779999999999999</v>
      </c>
    </row>
    <row r="21" spans="1:11" x14ac:dyDescent="0.3">
      <c r="A21">
        <v>28000</v>
      </c>
      <c r="B21">
        <v>0.99299999999999999</v>
      </c>
      <c r="C21">
        <v>1.02</v>
      </c>
      <c r="D21">
        <v>0.995</v>
      </c>
      <c r="F21">
        <v>0.85599999999999998</v>
      </c>
      <c r="G21">
        <f t="shared" si="0"/>
        <v>0.83921568627450982</v>
      </c>
      <c r="H21">
        <f t="shared" si="1"/>
        <v>-1.5225281416952865</v>
      </c>
      <c r="J21">
        <v>25000</v>
      </c>
      <c r="K21">
        <v>-2.4129999999999998</v>
      </c>
    </row>
    <row r="22" spans="1:11" x14ac:dyDescent="0.3">
      <c r="A22">
        <v>30000</v>
      </c>
      <c r="B22">
        <v>0.998</v>
      </c>
      <c r="C22">
        <v>1.02</v>
      </c>
      <c r="D22">
        <v>0.97799999999999998</v>
      </c>
      <c r="E22">
        <v>30000</v>
      </c>
      <c r="F22">
        <v>0.80800000000000005</v>
      </c>
      <c r="G22">
        <f t="shared" si="0"/>
        <v>0.79215686274509811</v>
      </c>
      <c r="H22">
        <f t="shared" si="1"/>
        <v>-2.0237762197466274</v>
      </c>
      <c r="J22">
        <v>30000</v>
      </c>
      <c r="K22">
        <v>-3.4670000000000001</v>
      </c>
    </row>
    <row r="23" spans="1:11" x14ac:dyDescent="0.3">
      <c r="A23">
        <v>50000</v>
      </c>
      <c r="B23">
        <v>0.995</v>
      </c>
      <c r="C23">
        <v>1.02</v>
      </c>
      <c r="D23">
        <v>0.98799999999999999</v>
      </c>
      <c r="E23">
        <v>50000</v>
      </c>
      <c r="F23">
        <v>0.42399999999999999</v>
      </c>
      <c r="G23">
        <f t="shared" si="0"/>
        <v>0.41568627450980389</v>
      </c>
      <c r="H23">
        <f t="shared" si="1"/>
        <v>-7.6246863033837</v>
      </c>
      <c r="J23">
        <v>50000</v>
      </c>
      <c r="K23">
        <v>-10.199999999999999</v>
      </c>
    </row>
    <row r="24" spans="1:11" x14ac:dyDescent="0.3">
      <c r="A24">
        <v>75000</v>
      </c>
      <c r="B24">
        <v>0.997</v>
      </c>
      <c r="C24">
        <v>1.02</v>
      </c>
      <c r="D24">
        <v>0.99</v>
      </c>
      <c r="E24">
        <v>75000</v>
      </c>
      <c r="F24">
        <v>0.12</v>
      </c>
      <c r="G24">
        <f t="shared" si="0"/>
        <v>0.11764705882352941</v>
      </c>
      <c r="H24">
        <f t="shared" si="1"/>
        <v>-18.588378514285854</v>
      </c>
      <c r="J24">
        <v>75000</v>
      </c>
      <c r="K24">
        <v>-22.902999999999999</v>
      </c>
    </row>
    <row r="25" spans="1:11" x14ac:dyDescent="0.3">
      <c r="A25">
        <v>100000</v>
      </c>
      <c r="B25">
        <v>0.995</v>
      </c>
      <c r="C25">
        <v>1.02</v>
      </c>
      <c r="D25" t="s">
        <v>36</v>
      </c>
      <c r="E25">
        <v>100000</v>
      </c>
      <c r="F25">
        <v>3.04E-2</v>
      </c>
      <c r="G25">
        <f t="shared" si="0"/>
        <v>2.9803921568627451E-2</v>
      </c>
      <c r="H25">
        <f t="shared" si="1"/>
        <v>-30.514531763063278</v>
      </c>
      <c r="J25">
        <v>100000</v>
      </c>
      <c r="K25">
        <v>-36.156999999999996</v>
      </c>
    </row>
    <row r="26" spans="1:11" x14ac:dyDescent="0.3">
      <c r="A26">
        <v>150000</v>
      </c>
      <c r="B26">
        <v>0.996</v>
      </c>
      <c r="C26">
        <v>1.02</v>
      </c>
      <c r="D26" t="s">
        <v>36</v>
      </c>
      <c r="F26">
        <v>5.1999999999999998E-3</v>
      </c>
      <c r="G26">
        <f t="shared" si="0"/>
        <v>5.0980392156862739E-3</v>
      </c>
      <c r="H26">
        <f t="shared" si="1"/>
        <v>-45.85193656254237</v>
      </c>
      <c r="J26">
        <v>150000</v>
      </c>
      <c r="K26">
        <v>-54.75</v>
      </c>
    </row>
    <row r="27" spans="1:11" x14ac:dyDescent="0.3">
      <c r="A27">
        <v>200000</v>
      </c>
      <c r="B27">
        <v>0.99299999999999999</v>
      </c>
      <c r="C27">
        <v>1.02</v>
      </c>
      <c r="D27" t="s">
        <v>36</v>
      </c>
      <c r="F27">
        <v>3.5999999999999999E-3</v>
      </c>
      <c r="G27">
        <f t="shared" si="0"/>
        <v>3.529411764705882E-3</v>
      </c>
      <c r="H27">
        <f t="shared" si="1"/>
        <v>-49.045953419892605</v>
      </c>
      <c r="J27">
        <v>200000</v>
      </c>
      <c r="K27">
        <v>-68.852000000000004</v>
      </c>
    </row>
    <row r="28" spans="1:11" x14ac:dyDescent="0.3">
      <c r="A28" s="5"/>
      <c r="B28" s="6"/>
    </row>
    <row r="30" spans="1:11" x14ac:dyDescent="0.3">
      <c r="A30" s="5" t="s">
        <v>34</v>
      </c>
    </row>
    <row r="31" spans="1:11" x14ac:dyDescent="0.3">
      <c r="A31" s="5" t="s">
        <v>35</v>
      </c>
    </row>
    <row r="32" spans="1:11" x14ac:dyDescent="0.3">
      <c r="A32" s="5" t="s">
        <v>37</v>
      </c>
    </row>
    <row r="33" spans="1:1" x14ac:dyDescent="0.3">
      <c r="A33" s="5"/>
    </row>
    <row r="34" spans="1:1" x14ac:dyDescent="0.3">
      <c r="A34" s="5" t="s">
        <v>41</v>
      </c>
    </row>
    <row r="35" spans="1:1" x14ac:dyDescent="0.3">
      <c r="A35" s="5" t="s">
        <v>42</v>
      </c>
    </row>
    <row r="36" spans="1:1" x14ac:dyDescent="0.3">
      <c r="A36" s="5" t="s">
        <v>43</v>
      </c>
    </row>
  </sheetData>
  <mergeCells count="1">
    <mergeCell ref="F3:G3"/>
  </mergeCells>
  <pageMargins left="0.7" right="0.7" top="0.75" bottom="0.75" header="0.3" footer="0.3"/>
  <pageSetup paperSize="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D2F4-DD91-4662-8A9D-01B38A383225}">
  <dimension ref="A1:O44"/>
  <sheetViews>
    <sheetView tabSelected="1" zoomScale="68" zoomScaleNormal="100" workbookViewId="0">
      <selection activeCell="I40" sqref="I40"/>
    </sheetView>
  </sheetViews>
  <sheetFormatPr defaultRowHeight="14.4" x14ac:dyDescent="0.3"/>
  <cols>
    <col min="1" max="1" width="14" customWidth="1"/>
    <col min="2" max="2" width="15.77734375" customWidth="1"/>
    <col min="3" max="3" width="16.44140625" bestFit="1" customWidth="1"/>
    <col min="4" max="4" width="15" bestFit="1" customWidth="1"/>
    <col min="5" max="5" width="12.77734375" bestFit="1" customWidth="1"/>
    <col min="6" max="6" width="8.21875" customWidth="1"/>
    <col min="7" max="7" width="11.21875" customWidth="1"/>
    <col min="8" max="8" width="13" bestFit="1" customWidth="1"/>
    <col min="9" max="9" width="16.44140625" bestFit="1" customWidth="1"/>
    <col min="10" max="10" width="15" bestFit="1" customWidth="1"/>
    <col min="11" max="11" width="16.88671875" customWidth="1"/>
    <col min="12" max="12" width="18.21875" bestFit="1" customWidth="1"/>
    <col min="13" max="13" width="14.44140625" bestFit="1" customWidth="1"/>
    <col min="14" max="14" width="9.88671875" bestFit="1" customWidth="1"/>
    <col min="15" max="15" width="12.21875" bestFit="1" customWidth="1"/>
  </cols>
  <sheetData>
    <row r="1" spans="1:15" ht="21" x14ac:dyDescent="0.4">
      <c r="A1" s="8" t="s">
        <v>65</v>
      </c>
    </row>
    <row r="2" spans="1:15" x14ac:dyDescent="0.3">
      <c r="A2" t="s">
        <v>44</v>
      </c>
      <c r="E2" t="s">
        <v>46</v>
      </c>
    </row>
    <row r="3" spans="1:15" x14ac:dyDescent="0.3">
      <c r="A3" t="s">
        <v>63</v>
      </c>
      <c r="E3" t="s">
        <v>62</v>
      </c>
    </row>
    <row r="4" spans="1:15" x14ac:dyDescent="0.3">
      <c r="G4" s="7" t="s">
        <v>64</v>
      </c>
    </row>
    <row r="5" spans="1:15" x14ac:dyDescent="0.3">
      <c r="G5" t="s">
        <v>51</v>
      </c>
    </row>
    <row r="6" spans="1:15" x14ac:dyDescent="0.3">
      <c r="A6" s="3" t="s">
        <v>47</v>
      </c>
      <c r="G6" s="3" t="s">
        <v>47</v>
      </c>
    </row>
    <row r="7" spans="1:15" x14ac:dyDescent="0.3">
      <c r="A7" s="3" t="s">
        <v>45</v>
      </c>
      <c r="B7" s="3" t="s">
        <v>25</v>
      </c>
      <c r="C7" s="3" t="s">
        <v>26</v>
      </c>
      <c r="D7" s="3" t="s">
        <v>28</v>
      </c>
      <c r="E7" s="3" t="s">
        <v>55</v>
      </c>
      <c r="F7" s="3"/>
      <c r="G7" s="3" t="s">
        <v>45</v>
      </c>
      <c r="H7" s="3" t="s">
        <v>25</v>
      </c>
      <c r="I7" s="3" t="s">
        <v>26</v>
      </c>
      <c r="J7" s="3" t="s">
        <v>28</v>
      </c>
      <c r="K7" s="3" t="s">
        <v>54</v>
      </c>
      <c r="L7" s="12" t="s">
        <v>66</v>
      </c>
      <c r="N7" s="9"/>
      <c r="O7" s="9"/>
    </row>
    <row r="8" spans="1:15" x14ac:dyDescent="0.3">
      <c r="A8">
        <v>2</v>
      </c>
      <c r="B8">
        <v>0.72</v>
      </c>
      <c r="C8">
        <v>0.97070999999999996</v>
      </c>
      <c r="D8">
        <v>0.38</v>
      </c>
      <c r="E8">
        <f>D8/B8</f>
        <v>0.52777777777777779</v>
      </c>
      <c r="F8" s="2"/>
      <c r="G8">
        <v>1</v>
      </c>
      <c r="H8">
        <v>0.36799999999999999</v>
      </c>
      <c r="I8">
        <v>0.98663999999999996</v>
      </c>
      <c r="J8">
        <v>0.376</v>
      </c>
      <c r="K8">
        <f t="shared" ref="K8:K13" si="0">J8/H8</f>
        <v>1.0217391304347827</v>
      </c>
      <c r="N8" s="10"/>
      <c r="O8" s="10"/>
    </row>
    <row r="9" spans="1:15" x14ac:dyDescent="0.3">
      <c r="A9">
        <v>2</v>
      </c>
      <c r="B9">
        <v>1.02</v>
      </c>
      <c r="C9">
        <v>0.97033000000000003</v>
      </c>
      <c r="D9">
        <v>0.54</v>
      </c>
      <c r="E9">
        <f t="shared" ref="E9:E13" si="1">D9/B9</f>
        <v>0.52941176470588236</v>
      </c>
      <c r="F9" s="2"/>
      <c r="G9">
        <v>1</v>
      </c>
      <c r="H9">
        <v>0.52800000000000002</v>
      </c>
      <c r="I9">
        <v>0.98624999999999996</v>
      </c>
      <c r="J9">
        <v>0.53600000000000003</v>
      </c>
      <c r="K9">
        <f t="shared" si="0"/>
        <v>1.0151515151515151</v>
      </c>
      <c r="N9" s="10"/>
      <c r="O9" s="10"/>
    </row>
    <row r="10" spans="1:15" x14ac:dyDescent="0.3">
      <c r="A10">
        <v>1.97</v>
      </c>
      <c r="B10">
        <v>2.5</v>
      </c>
      <c r="C10">
        <v>0.95638000000000001</v>
      </c>
      <c r="D10">
        <v>1.32</v>
      </c>
      <c r="E10">
        <f t="shared" si="1"/>
        <v>0.52800000000000002</v>
      </c>
      <c r="F10" s="2"/>
      <c r="G10">
        <v>0.99351999999999996</v>
      </c>
      <c r="H10">
        <v>1.24</v>
      </c>
      <c r="I10">
        <v>0.95821999999999996</v>
      </c>
      <c r="J10">
        <v>1.32</v>
      </c>
      <c r="K10">
        <f t="shared" si="0"/>
        <v>1.0645161290322582</v>
      </c>
      <c r="N10" s="10"/>
      <c r="O10" s="10"/>
    </row>
    <row r="11" spans="1:15" x14ac:dyDescent="0.3">
      <c r="A11">
        <v>2.5099999999999998</v>
      </c>
      <c r="B11">
        <v>0.7</v>
      </c>
      <c r="C11">
        <v>1.23</v>
      </c>
      <c r="D11">
        <v>0.38</v>
      </c>
      <c r="E11">
        <f t="shared" si="1"/>
        <v>0.54285714285714293</v>
      </c>
      <c r="G11">
        <v>1.25</v>
      </c>
      <c r="H11">
        <v>0.35199999999999998</v>
      </c>
      <c r="I11">
        <v>1.24</v>
      </c>
      <c r="J11">
        <v>0.36799999999999999</v>
      </c>
      <c r="K11">
        <f t="shared" si="0"/>
        <v>1.0454545454545454</v>
      </c>
    </row>
    <row r="12" spans="1:15" x14ac:dyDescent="0.3">
      <c r="A12">
        <v>2.5099999999999998</v>
      </c>
      <c r="B12">
        <v>1.02</v>
      </c>
      <c r="C12">
        <v>1.23</v>
      </c>
      <c r="D12">
        <v>0.54</v>
      </c>
      <c r="E12">
        <f t="shared" si="1"/>
        <v>0.52941176470588236</v>
      </c>
      <c r="G12">
        <v>1.25</v>
      </c>
      <c r="H12">
        <v>0.51200000000000001</v>
      </c>
      <c r="I12">
        <v>1.24</v>
      </c>
      <c r="J12">
        <v>0.54400000000000004</v>
      </c>
      <c r="K12">
        <f t="shared" si="0"/>
        <v>1.0625</v>
      </c>
    </row>
    <row r="13" spans="1:15" x14ac:dyDescent="0.3">
      <c r="A13">
        <v>2.4900000000000002</v>
      </c>
      <c r="B13">
        <v>2.5</v>
      </c>
      <c r="C13">
        <v>1.22</v>
      </c>
      <c r="D13">
        <v>1.32</v>
      </c>
      <c r="E13">
        <f t="shared" si="1"/>
        <v>0.52800000000000002</v>
      </c>
      <c r="G13">
        <v>1.25</v>
      </c>
      <c r="H13">
        <v>1.26</v>
      </c>
      <c r="I13">
        <v>1.22</v>
      </c>
      <c r="J13">
        <v>1.32</v>
      </c>
      <c r="K13">
        <f t="shared" si="0"/>
        <v>1.0476190476190477</v>
      </c>
    </row>
    <row r="14" spans="1:15" x14ac:dyDescent="0.3">
      <c r="J14" t="s">
        <v>58</v>
      </c>
      <c r="K14">
        <f>AVERAGE(K8:K13)</f>
        <v>1.0428300612820249</v>
      </c>
    </row>
    <row r="16" spans="1:15" x14ac:dyDescent="0.3">
      <c r="A16" s="3" t="s">
        <v>48</v>
      </c>
      <c r="G16" s="3" t="s">
        <v>48</v>
      </c>
    </row>
    <row r="17" spans="1:15" x14ac:dyDescent="0.3">
      <c r="A17" s="3" t="s">
        <v>45</v>
      </c>
      <c r="B17" s="3" t="s">
        <v>25</v>
      </c>
      <c r="C17" s="3" t="s">
        <v>26</v>
      </c>
      <c r="D17" s="3" t="s">
        <v>28</v>
      </c>
      <c r="E17" s="3" t="s">
        <v>55</v>
      </c>
      <c r="F17" s="3"/>
      <c r="G17" s="3" t="s">
        <v>45</v>
      </c>
      <c r="H17" s="3" t="s">
        <v>25</v>
      </c>
      <c r="I17" s="3" t="s">
        <v>26</v>
      </c>
      <c r="J17" s="3" t="s">
        <v>28</v>
      </c>
      <c r="K17" s="3" t="s">
        <v>54</v>
      </c>
      <c r="N17" s="3"/>
      <c r="O17" s="3"/>
    </row>
    <row r="18" spans="1:15" x14ac:dyDescent="0.3">
      <c r="A18">
        <v>9.035E-2</v>
      </c>
      <c r="B18">
        <v>0.13200000000000001</v>
      </c>
      <c r="C18">
        <v>0.42598000000000003</v>
      </c>
      <c r="D18">
        <v>0.69599999999999995</v>
      </c>
      <c r="E18">
        <f>D18/B18</f>
        <v>5.2727272727272725</v>
      </c>
      <c r="F18" s="2"/>
      <c r="G18">
        <v>4.2959999999999998E-2</v>
      </c>
      <c r="H18">
        <v>6.7199999999999996E-2</v>
      </c>
      <c r="I18">
        <v>0.43685000000000002</v>
      </c>
      <c r="J18">
        <v>0.68799999999999994</v>
      </c>
      <c r="K18">
        <f>J18/H18</f>
        <v>10.238095238095237</v>
      </c>
      <c r="L18" t="s">
        <v>52</v>
      </c>
      <c r="N18" s="2"/>
      <c r="O18" s="2"/>
    </row>
    <row r="19" spans="1:15" x14ac:dyDescent="0.3">
      <c r="A19">
        <v>9.0749999999999997E-2</v>
      </c>
      <c r="B19">
        <v>0.104</v>
      </c>
      <c r="C19">
        <v>0.42873</v>
      </c>
      <c r="D19">
        <v>0.52800000000000002</v>
      </c>
      <c r="E19">
        <f t="shared" ref="E19:E23" si="2">D19/B19</f>
        <v>5.0769230769230775</v>
      </c>
      <c r="F19" s="2"/>
      <c r="G19">
        <v>4.3240000000000001E-2</v>
      </c>
      <c r="H19">
        <v>5.1999999999999998E-2</v>
      </c>
      <c r="I19">
        <v>0.43917</v>
      </c>
      <c r="J19">
        <v>0.53600000000000003</v>
      </c>
      <c r="K19">
        <f t="shared" ref="K19:K20" si="3">J19/H19</f>
        <v>10.307692307692308</v>
      </c>
      <c r="N19" s="2"/>
      <c r="O19" s="2"/>
    </row>
    <row r="20" spans="1:15" x14ac:dyDescent="0.3">
      <c r="A20">
        <v>8.7870000000000004E-2</v>
      </c>
      <c r="B20">
        <v>7.5999999999999998E-2</v>
      </c>
      <c r="C20">
        <v>0.43067</v>
      </c>
      <c r="D20">
        <v>0.38400000000000001</v>
      </c>
      <c r="E20">
        <f t="shared" si="2"/>
        <v>5.052631578947369</v>
      </c>
      <c r="F20" s="2"/>
      <c r="G20">
        <v>4.3369999999999999E-2</v>
      </c>
      <c r="H20">
        <v>3.7600000000000001E-2</v>
      </c>
      <c r="I20">
        <v>0.44074000000000002</v>
      </c>
      <c r="J20">
        <v>0.38400000000000001</v>
      </c>
      <c r="K20">
        <f t="shared" si="3"/>
        <v>10.212765957446809</v>
      </c>
      <c r="N20" s="2"/>
      <c r="O20" s="2"/>
    </row>
    <row r="21" spans="1:15" x14ac:dyDescent="0.3">
      <c r="A21">
        <v>0.17921000000000001</v>
      </c>
      <c r="B21">
        <v>0.13400000000000001</v>
      </c>
      <c r="C21">
        <v>0.88766999999999996</v>
      </c>
      <c r="D21">
        <v>0.69599999999999995</v>
      </c>
      <c r="E21">
        <f>D21/B21</f>
        <v>5.1940298507462677</v>
      </c>
      <c r="G21">
        <v>7.9869999999999997E-2</v>
      </c>
      <c r="H21">
        <v>6.8000000000000005E-2</v>
      </c>
      <c r="I21">
        <v>0.80074000000000001</v>
      </c>
      <c r="J21">
        <v>0.68</v>
      </c>
      <c r="K21">
        <f>J21/H21</f>
        <v>10</v>
      </c>
    </row>
    <row r="22" spans="1:15" x14ac:dyDescent="0.3">
      <c r="A22">
        <v>0.17971000000000001</v>
      </c>
      <c r="B22">
        <v>0.104</v>
      </c>
      <c r="C22">
        <v>0.89071</v>
      </c>
      <c r="D22">
        <v>0.53600000000000003</v>
      </c>
      <c r="E22">
        <f>D22/B22</f>
        <v>5.1538461538461542</v>
      </c>
      <c r="G22">
        <v>8.0210000000000004E-2</v>
      </c>
      <c r="H22">
        <v>5.1999999999999998E-2</v>
      </c>
      <c r="I22">
        <v>0.80345</v>
      </c>
      <c r="J22">
        <v>0.54</v>
      </c>
      <c r="K22">
        <f>J22/H22</f>
        <v>10.384615384615385</v>
      </c>
    </row>
    <row r="23" spans="1:15" x14ac:dyDescent="0.3">
      <c r="A23">
        <v>0.18001</v>
      </c>
      <c r="B23">
        <v>7.3999999999999996E-2</v>
      </c>
      <c r="C23">
        <v>0.89244000000000001</v>
      </c>
      <c r="D23">
        <v>0.38400000000000001</v>
      </c>
      <c r="E23">
        <f t="shared" si="2"/>
        <v>5.1891891891891895</v>
      </c>
      <c r="G23">
        <v>8.0269999999999994E-2</v>
      </c>
      <c r="H23">
        <v>3.7999999999999999E-2</v>
      </c>
      <c r="I23">
        <v>0.80584999999999996</v>
      </c>
      <c r="J23">
        <v>0.38</v>
      </c>
      <c r="K23">
        <f t="shared" ref="K23" si="4">J23/H23</f>
        <v>10</v>
      </c>
    </row>
    <row r="24" spans="1:15" x14ac:dyDescent="0.3">
      <c r="J24" t="s">
        <v>58</v>
      </c>
      <c r="K24">
        <f>AVERAGE(K18:K23)</f>
        <v>10.190528147974957</v>
      </c>
    </row>
    <row r="26" spans="1:15" x14ac:dyDescent="0.3">
      <c r="A26" s="3" t="s">
        <v>49</v>
      </c>
      <c r="G26" s="3" t="s">
        <v>49</v>
      </c>
    </row>
    <row r="27" spans="1:15" x14ac:dyDescent="0.3">
      <c r="A27" s="3" t="s">
        <v>45</v>
      </c>
      <c r="B27" s="3" t="s">
        <v>25</v>
      </c>
      <c r="C27" s="3" t="s">
        <v>26</v>
      </c>
      <c r="D27" s="3" t="s">
        <v>28</v>
      </c>
      <c r="E27" s="3" t="s">
        <v>55</v>
      </c>
      <c r="F27" s="3"/>
      <c r="G27" s="3" t="s">
        <v>45</v>
      </c>
      <c r="H27" s="3" t="s">
        <v>25</v>
      </c>
      <c r="I27" s="3" t="s">
        <v>26</v>
      </c>
      <c r="J27" s="3" t="s">
        <v>28</v>
      </c>
      <c r="K27" s="3" t="s">
        <v>54</v>
      </c>
      <c r="N27" s="3"/>
      <c r="O27" s="3"/>
    </row>
    <row r="28" spans="1:15" x14ac:dyDescent="0.3">
      <c r="A28">
        <v>8.9069999999999996E-2</v>
      </c>
      <c r="B28">
        <v>0.124</v>
      </c>
      <c r="C28">
        <v>2.1800000000000002</v>
      </c>
      <c r="D28">
        <v>3.16</v>
      </c>
      <c r="E28">
        <f>D28/B28</f>
        <v>25.483870967741936</v>
      </c>
      <c r="F28" s="2"/>
      <c r="G28">
        <v>4.3290000000000002E-2</v>
      </c>
      <c r="H28">
        <v>6.2E-2</v>
      </c>
      <c r="I28">
        <v>2.21</v>
      </c>
      <c r="J28">
        <v>3.08</v>
      </c>
      <c r="K28">
        <f>J28/H28</f>
        <v>49.677419354838712</v>
      </c>
      <c r="N28" s="2"/>
      <c r="O28" s="2"/>
    </row>
    <row r="29" spans="1:15" x14ac:dyDescent="0.3">
      <c r="A29">
        <v>8.9870000000000005E-2</v>
      </c>
      <c r="B29">
        <v>0.104</v>
      </c>
      <c r="C29">
        <v>2.2000000000000002</v>
      </c>
      <c r="D29">
        <v>2.64</v>
      </c>
      <c r="E29">
        <f t="shared" ref="E29:E30" si="5">D29/B29</f>
        <v>25.384615384615387</v>
      </c>
      <c r="F29" s="2"/>
      <c r="G29">
        <v>4.3430000000000003E-2</v>
      </c>
      <c r="H29">
        <v>5.1999999999999998E-2</v>
      </c>
      <c r="I29">
        <v>2.23</v>
      </c>
      <c r="J29">
        <v>2.56</v>
      </c>
      <c r="K29">
        <f t="shared" ref="K29:K30" si="6">J29/H29</f>
        <v>49.230769230769234</v>
      </c>
      <c r="N29" s="2"/>
      <c r="O29" s="2"/>
    </row>
    <row r="30" spans="1:15" x14ac:dyDescent="0.3">
      <c r="A30">
        <v>9.0270000000000003E-2</v>
      </c>
      <c r="B30">
        <v>8.4000000000000005E-2</v>
      </c>
      <c r="C30">
        <v>2.21</v>
      </c>
      <c r="D30">
        <v>2.12</v>
      </c>
      <c r="E30">
        <f t="shared" si="5"/>
        <v>25.238095238095237</v>
      </c>
      <c r="F30" s="2"/>
      <c r="G30">
        <v>4.367E-2</v>
      </c>
      <c r="H30">
        <v>4.2000000000000003E-2</v>
      </c>
      <c r="I30">
        <v>2.2400000000000002</v>
      </c>
      <c r="J30">
        <v>2.08</v>
      </c>
      <c r="K30">
        <f t="shared" si="6"/>
        <v>49.523809523809526</v>
      </c>
      <c r="N30" s="2"/>
      <c r="O30" s="2"/>
    </row>
    <row r="31" spans="1:15" x14ac:dyDescent="0.3">
      <c r="A31">
        <v>0.12665000000000001</v>
      </c>
      <c r="B31">
        <v>0.126</v>
      </c>
      <c r="C31">
        <v>3.1</v>
      </c>
      <c r="D31">
        <v>3.16</v>
      </c>
      <c r="E31">
        <f>D31/B31</f>
        <v>25.079365079365079</v>
      </c>
      <c r="G31">
        <v>6.166E-2</v>
      </c>
      <c r="H31">
        <v>6.2E-2</v>
      </c>
      <c r="I31">
        <v>3.11</v>
      </c>
      <c r="J31">
        <v>3.12</v>
      </c>
      <c r="K31">
        <f>J31/H31</f>
        <v>50.322580645161295</v>
      </c>
    </row>
    <row r="32" spans="1:15" x14ac:dyDescent="0.3">
      <c r="A32">
        <v>0.12709000000000001</v>
      </c>
      <c r="B32">
        <v>0.104</v>
      </c>
      <c r="C32">
        <v>3.11</v>
      </c>
      <c r="D32">
        <v>2.64</v>
      </c>
      <c r="E32">
        <f>D32/B32</f>
        <v>25.384615384615387</v>
      </c>
      <c r="G32">
        <v>6.1920000000000003E-2</v>
      </c>
      <c r="H32">
        <v>5.1999999999999998E-2</v>
      </c>
      <c r="I32">
        <v>3.12</v>
      </c>
      <c r="J32">
        <v>2.56</v>
      </c>
      <c r="K32">
        <f>J32/H32</f>
        <v>49.230769230769234</v>
      </c>
    </row>
    <row r="33" spans="1:15" x14ac:dyDescent="0.3">
      <c r="A33">
        <v>0.12778</v>
      </c>
      <c r="B33">
        <v>8.4000000000000005E-2</v>
      </c>
      <c r="C33">
        <v>3.12</v>
      </c>
      <c r="D33">
        <v>2.16</v>
      </c>
      <c r="E33">
        <f t="shared" ref="E33" si="7">D33/B33</f>
        <v>25.714285714285715</v>
      </c>
      <c r="G33">
        <v>6.2019999999999999E-2</v>
      </c>
      <c r="H33">
        <v>4.2000000000000003E-2</v>
      </c>
      <c r="I33">
        <v>3.13</v>
      </c>
      <c r="J33">
        <v>2.08</v>
      </c>
      <c r="K33">
        <f t="shared" ref="K33" si="8">J33/H33</f>
        <v>49.523809523809526</v>
      </c>
    </row>
    <row r="34" spans="1:15" x14ac:dyDescent="0.3">
      <c r="J34" t="s">
        <v>58</v>
      </c>
      <c r="K34">
        <f>AVERAGE(K28:K33)</f>
        <v>49.584859584859579</v>
      </c>
    </row>
    <row r="36" spans="1:15" x14ac:dyDescent="0.3">
      <c r="A36" s="3" t="s">
        <v>50</v>
      </c>
      <c r="G36" s="3" t="s">
        <v>50</v>
      </c>
    </row>
    <row r="37" spans="1:15" x14ac:dyDescent="0.3">
      <c r="A37" s="3" t="s">
        <v>45</v>
      </c>
      <c r="B37" s="3" t="s">
        <v>25</v>
      </c>
      <c r="C37" s="3" t="s">
        <v>26</v>
      </c>
      <c r="D37" s="3" t="s">
        <v>28</v>
      </c>
      <c r="E37" s="3" t="s">
        <v>55</v>
      </c>
      <c r="F37" s="3"/>
      <c r="G37" s="3" t="s">
        <v>45</v>
      </c>
      <c r="H37" s="3" t="s">
        <v>25</v>
      </c>
      <c r="I37" s="3" t="s">
        <v>26</v>
      </c>
      <c r="J37" s="3" t="s">
        <v>28</v>
      </c>
      <c r="K37" s="3" t="s">
        <v>54</v>
      </c>
      <c r="N37" s="3"/>
      <c r="O37" s="3"/>
    </row>
    <row r="38" spans="1:15" x14ac:dyDescent="0.3">
      <c r="A38">
        <v>6.148E-2</v>
      </c>
      <c r="B38">
        <v>8.4000000000000005E-2</v>
      </c>
      <c r="C38">
        <v>3.11</v>
      </c>
      <c r="D38">
        <v>4.28</v>
      </c>
      <c r="E38">
        <f>D38/B38</f>
        <v>50.952380952380949</v>
      </c>
      <c r="F38" s="2"/>
      <c r="G38">
        <v>3.0190000000000002E-2</v>
      </c>
      <c r="H38">
        <v>4.24E-2</v>
      </c>
      <c r="I38">
        <v>3.13</v>
      </c>
      <c r="J38">
        <v>4.28</v>
      </c>
      <c r="K38">
        <f>J38/H38</f>
        <v>100.9433962264151</v>
      </c>
      <c r="N38" s="2"/>
      <c r="O38" s="2"/>
    </row>
    <row r="39" spans="1:15" x14ac:dyDescent="0.3">
      <c r="A39">
        <v>6.2109999999999999E-2</v>
      </c>
      <c r="B39">
        <v>5.28E-2</v>
      </c>
      <c r="C39">
        <v>3.14</v>
      </c>
      <c r="D39">
        <v>2.68</v>
      </c>
      <c r="E39">
        <f t="shared" ref="E39:E40" si="9">D39/B39</f>
        <v>50.757575757575758</v>
      </c>
      <c r="F39" s="2"/>
      <c r="G39">
        <v>3.024E-2</v>
      </c>
      <c r="H39">
        <v>2.6599999999999999E-2</v>
      </c>
      <c r="I39">
        <v>3.15</v>
      </c>
      <c r="J39">
        <v>2.64</v>
      </c>
      <c r="K39">
        <f t="shared" ref="K39:K40" si="10">J39/H39</f>
        <v>99.248120300751893</v>
      </c>
      <c r="L39" t="s">
        <v>53</v>
      </c>
      <c r="N39" s="2"/>
      <c r="O39" s="2"/>
    </row>
    <row r="40" spans="1:15" x14ac:dyDescent="0.3">
      <c r="A40">
        <v>6.1719999999999997E-2</v>
      </c>
      <c r="B40">
        <v>2.3199999999999998E-2</v>
      </c>
      <c r="C40">
        <v>3.13</v>
      </c>
      <c r="D40">
        <v>1.08</v>
      </c>
      <c r="E40">
        <f t="shared" si="9"/>
        <v>46.551724137931039</v>
      </c>
      <c r="F40" s="2"/>
      <c r="G40">
        <v>3.0339999999999999E-2</v>
      </c>
      <c r="H40">
        <v>1.0999999999999999E-2</v>
      </c>
      <c r="I40">
        <v>3.14</v>
      </c>
      <c r="J40">
        <v>1.1000000000000001</v>
      </c>
      <c r="K40">
        <f t="shared" si="10"/>
        <v>100.00000000000001</v>
      </c>
      <c r="N40" s="2"/>
      <c r="O40" s="2"/>
    </row>
    <row r="41" spans="1:15" x14ac:dyDescent="0.3">
      <c r="A41">
        <v>4.2889999999999998E-2</v>
      </c>
      <c r="B41">
        <v>8.48E-2</v>
      </c>
      <c r="C41">
        <v>2.1800000000000002</v>
      </c>
      <c r="D41">
        <v>4.28</v>
      </c>
      <c r="E41">
        <f>D41/B41</f>
        <v>50.471698113207552</v>
      </c>
      <c r="G41">
        <v>2.0709999999999999E-2</v>
      </c>
      <c r="H41">
        <v>4.24E-2</v>
      </c>
      <c r="I41">
        <v>2.17</v>
      </c>
      <c r="J41">
        <v>4.28</v>
      </c>
      <c r="K41">
        <f>J41/H41</f>
        <v>100.9433962264151</v>
      </c>
    </row>
    <row r="42" spans="1:15" x14ac:dyDescent="0.3">
      <c r="A42">
        <v>4.342E-2</v>
      </c>
      <c r="B42">
        <v>5.3600000000000002E-2</v>
      </c>
      <c r="C42">
        <v>2.2000000000000002</v>
      </c>
      <c r="D42">
        <v>2.68</v>
      </c>
      <c r="E42">
        <f>D42/B42</f>
        <v>50</v>
      </c>
      <c r="G42">
        <v>2.0990000000000002E-2</v>
      </c>
      <c r="H42">
        <v>2.6800000000000001E-2</v>
      </c>
      <c r="I42">
        <v>2.2000000000000002</v>
      </c>
      <c r="J42">
        <v>2.64</v>
      </c>
      <c r="K42">
        <f>J42/H42</f>
        <v>98.507462686567166</v>
      </c>
      <c r="L42" t="s">
        <v>53</v>
      </c>
    </row>
    <row r="43" spans="1:15" x14ac:dyDescent="0.3">
      <c r="A43">
        <v>4.3209999999999998E-2</v>
      </c>
      <c r="B43">
        <v>2.24E-2</v>
      </c>
      <c r="C43">
        <v>2.19</v>
      </c>
      <c r="D43">
        <v>1.08</v>
      </c>
      <c r="E43">
        <f t="shared" ref="E43" si="11">D43/B43</f>
        <v>48.214285714285715</v>
      </c>
      <c r="G43">
        <v>2.1100000000000001E-2</v>
      </c>
      <c r="H43">
        <v>1.0959999999999999E-2</v>
      </c>
      <c r="I43">
        <v>2.19</v>
      </c>
      <c r="J43">
        <v>1.08</v>
      </c>
      <c r="K43">
        <f t="shared" ref="K43" si="12">J43/H43</f>
        <v>98.540145985401466</v>
      </c>
    </row>
    <row r="44" spans="1:15" x14ac:dyDescent="0.3">
      <c r="J44" t="s">
        <v>58</v>
      </c>
      <c r="K44">
        <f>AVERAGE(K38:K43)</f>
        <v>99.697086904258455</v>
      </c>
    </row>
  </sheetData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rails</vt:lpstr>
      <vt:lpstr>HS SE AA Filter</vt:lpstr>
      <vt:lpstr>HS SE In-Out Full 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dcterms:created xsi:type="dcterms:W3CDTF">2023-02-10T19:25:29Z</dcterms:created>
  <dcterms:modified xsi:type="dcterms:W3CDTF">2023-04-13T12:40:08Z</dcterms:modified>
</cp:coreProperties>
</file>