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sia\WaterLevelProject\Calibration\"/>
    </mc:Choice>
  </mc:AlternateContent>
  <xr:revisionPtr revIDLastSave="0" documentId="13_ncr:1_{DB7A8910-5F1C-4B1E-BB3D-D6889F1347C0}" xr6:coauthVersionLast="40" xr6:coauthVersionMax="40" xr10:uidLastSave="{00000000-0000-0000-0000-000000000000}"/>
  <bookViews>
    <workbookView xWindow="0" yWindow="0" windowWidth="23040" windowHeight="8472" xr2:uid="{87C01D42-ED40-4BA5-97C3-3133D7F81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D2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7" i="1"/>
  <c r="I7" i="1" l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6" i="1"/>
  <c r="J31" i="1" l="1"/>
  <c r="J6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6" i="1"/>
  <c r="E6" i="1" l="1"/>
  <c r="G6" i="1" s="1"/>
  <c r="G7" i="1" s="1"/>
  <c r="G8" i="1" l="1"/>
  <c r="G9" i="1" s="1"/>
  <c r="F7" i="1"/>
  <c r="E31" i="1"/>
  <c r="F8" i="1" l="1"/>
  <c r="G10" i="1"/>
  <c r="F9" i="1"/>
  <c r="G11" i="1" l="1"/>
  <c r="F10" i="1"/>
  <c r="G12" i="1" l="1"/>
  <c r="F11" i="1"/>
  <c r="G13" i="1" l="1"/>
  <c r="F12" i="1"/>
  <c r="G14" i="1" l="1"/>
  <c r="F13" i="1"/>
  <c r="G15" i="1" l="1"/>
  <c r="F14" i="1"/>
  <c r="G16" i="1" l="1"/>
  <c r="F15" i="1"/>
  <c r="G17" i="1" l="1"/>
  <c r="F16" i="1"/>
  <c r="G18" i="1" l="1"/>
  <c r="F17" i="1"/>
  <c r="G19" i="1" l="1"/>
  <c r="F18" i="1"/>
  <c r="G20" i="1" l="1"/>
  <c r="F19" i="1"/>
  <c r="G21" i="1" l="1"/>
  <c r="F20" i="1"/>
  <c r="G22" i="1" l="1"/>
  <c r="F21" i="1"/>
  <c r="G23" i="1" l="1"/>
  <c r="F22" i="1"/>
  <c r="G24" i="1" l="1"/>
  <c r="F23" i="1"/>
  <c r="G25" i="1" l="1"/>
  <c r="F24" i="1"/>
  <c r="G26" i="1" l="1"/>
  <c r="F25" i="1"/>
  <c r="G27" i="1" l="1"/>
  <c r="F27" i="1" s="1"/>
  <c r="F26" i="1"/>
</calcChain>
</file>

<file path=xl/sharedStrings.xml><?xml version="1.0" encoding="utf-8"?>
<sst xmlns="http://schemas.openxmlformats.org/spreadsheetml/2006/main" count="11" uniqueCount="11">
  <si>
    <t>Distance(X)</t>
  </si>
  <si>
    <t>Level( actual Y)</t>
  </si>
  <si>
    <t>Y1(Equation)</t>
  </si>
  <si>
    <t>Y2(Equation 2)</t>
  </si>
  <si>
    <t>Comulative Error1</t>
  </si>
  <si>
    <t>Comulative Error2</t>
  </si>
  <si>
    <t>Final error</t>
  </si>
  <si>
    <t>%Error 1</t>
  </si>
  <si>
    <t>%Error 2</t>
  </si>
  <si>
    <t>Absolute Error 1</t>
  </si>
  <si>
    <t>Absolute Error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</si>
</sst>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readingOrder="1"/>
    </xf>
    <xf numFmtId="0" fontId="0" fillId="0" borderId="0" xfId="0" applyAlignment="1">
      <alignment horizontal="center" vertical="center" readingOrder="1"/>
    </xf>
    <xf numFmtId="2" fontId="0" fillId="0" borderId="0" xfId="0" applyNumberFormat="1" applyAlignment="1">
      <alignment horizontal="center" vertical="center" readingOrder="1"/>
    </xf>
    <xf numFmtId="0" fontId="1" fillId="0" borderId="0" xfId="0" applyFont="1" applyAlignment="1">
      <alignment horizontal="center" vertical="center" readingOrder="1"/>
    </xf>
    <xf numFmtId="2" fontId="1" fillId="0" borderId="0" xfId="0" applyNumberFormat="1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C2E1-134C-4EC0-A37A-FDF711E4F47A}">
  <dimension ref="A5:L31"/>
  <sheetViews>
    <sheetView tabSelected="1" topLeftCell="A4" workbookViewId="0">
      <selection activeCell="D29" sqref="D29"/>
    </sheetView>
  </sheetViews>
  <sheetFormatPr defaultRowHeight="13.8" x14ac:dyDescent="0.25"/>
  <cols>
    <col min="1" max="1" width="12.5" style="2" customWidth="1"/>
    <col min="2" max="2" width="15.09765625" style="2" customWidth="1"/>
    <col min="3" max="3" width="9.09765625" style="2" customWidth="1"/>
    <col min="4" max="4" width="16.296875" style="2" customWidth="1"/>
    <col min="5" max="6" width="14.19921875" style="2" customWidth="1"/>
    <col min="7" max="7" width="17" style="2" customWidth="1"/>
    <col min="8" max="8" width="9.69921875" style="2" customWidth="1"/>
    <col min="9" max="9" width="21.5" style="3" customWidth="1"/>
    <col min="10" max="10" width="19.296875" style="2" customWidth="1"/>
    <col min="11" max="11" width="14.19921875" style="2" customWidth="1"/>
    <col min="12" max="12" width="17.69921875" style="2" customWidth="1"/>
    <col min="13" max="16384" width="8.796875" style="2"/>
  </cols>
  <sheetData>
    <row r="5" spans="1:12" x14ac:dyDescent="0.25">
      <c r="A5" s="2" t="s">
        <v>0</v>
      </c>
      <c r="B5" s="2" t="s">
        <v>1</v>
      </c>
      <c r="D5" s="2" t="s">
        <v>2</v>
      </c>
      <c r="E5" s="2" t="s">
        <v>9</v>
      </c>
      <c r="F5" s="2" t="s">
        <v>7</v>
      </c>
      <c r="G5" s="2" t="s">
        <v>4</v>
      </c>
      <c r="I5" s="3" t="s">
        <v>3</v>
      </c>
      <c r="J5" s="2" t="s">
        <v>10</v>
      </c>
      <c r="K5" s="2" t="s">
        <v>8</v>
      </c>
      <c r="L5" s="2" t="s">
        <v>5</v>
      </c>
    </row>
    <row r="6" spans="1:12" x14ac:dyDescent="0.25">
      <c r="A6" s="2">
        <v>0</v>
      </c>
      <c r="B6" s="2">
        <v>0</v>
      </c>
      <c r="D6" s="3">
        <f t="shared" ref="D6:D53" si="0">-0.192923 + 1.3906*A6 + 0.0002509395*A6^2 - 0.0000066449*A6^3 + 0.0000000387476*A6^4 - 0.0000000000668985*A6^5</f>
        <v>-0.19292300000000001</v>
      </c>
      <c r="E6" s="3">
        <f>ABS(B6-D6)</f>
        <v>0.19292300000000001</v>
      </c>
      <c r="F6" s="3">
        <v>0</v>
      </c>
      <c r="G6" s="3">
        <f>E6</f>
        <v>0.19292300000000001</v>
      </c>
      <c r="H6" s="3"/>
      <c r="I6" s="3">
        <f>1.3749 * A6 + 0.3357994</f>
        <v>0.33579940000000003</v>
      </c>
      <c r="J6" s="3">
        <f>ABS(B6-I6)</f>
        <v>0.33579940000000003</v>
      </c>
      <c r="K6" s="3">
        <v>0</v>
      </c>
      <c r="L6" s="3">
        <f>J6</f>
        <v>0.33579940000000003</v>
      </c>
    </row>
    <row r="7" spans="1:12" x14ac:dyDescent="0.25">
      <c r="A7" s="2">
        <v>10</v>
      </c>
      <c r="B7" s="2">
        <v>13.58</v>
      </c>
      <c r="D7" s="3">
        <f t="shared" si="0"/>
        <v>13.731906836150001</v>
      </c>
      <c r="E7" s="3">
        <f>ABS(B7-D7)</f>
        <v>0.15190683615000111</v>
      </c>
      <c r="F7" s="3">
        <f>100*(ABS(G7)/B7)</f>
        <v>0.30203360714284905</v>
      </c>
      <c r="G7" s="3">
        <f>G6+(B7-D7)</f>
        <v>4.1016163849998899E-2</v>
      </c>
      <c r="H7" s="3"/>
      <c r="I7" s="3">
        <f>1.3749 * A7 + 0.3357994</f>
        <v>14.084799400000001</v>
      </c>
      <c r="J7" s="3">
        <f>ABS(B7-I7)</f>
        <v>0.50479940000000134</v>
      </c>
      <c r="K7" s="3">
        <f>(ABS(L7)/B7)</f>
        <v>1.2444771723122274E-2</v>
      </c>
      <c r="L7" s="3">
        <f>L6+B7-I7</f>
        <v>-0.16900000000000048</v>
      </c>
    </row>
    <row r="8" spans="1:12" x14ac:dyDescent="0.25">
      <c r="A8" s="2">
        <v>19.5</v>
      </c>
      <c r="B8" s="2">
        <v>27.23</v>
      </c>
      <c r="D8" s="3">
        <f t="shared" si="0"/>
        <v>26.975339539156451</v>
      </c>
      <c r="E8" s="3">
        <f>ABS(B8-D8)</f>
        <v>0.25466046084354943</v>
      </c>
      <c r="F8" s="3">
        <f t="shared" ref="F8:F27" si="1">100*(ABS(G8)/B8)</f>
        <v>1.0858487869759395</v>
      </c>
      <c r="G8" s="3">
        <f>G7+(B8-D8)</f>
        <v>0.29567662469354833</v>
      </c>
      <c r="H8" s="3"/>
      <c r="I8" s="3">
        <f>1.3749 * A8 + 0.3357994</f>
        <v>27.146349399999998</v>
      </c>
      <c r="J8" s="3">
        <f>ABS(B8-I8)</f>
        <v>8.3650600000002129E-2</v>
      </c>
      <c r="K8" s="3">
        <f t="shared" ref="K8:K27" si="2">100*(ABS(L8)/B8)</f>
        <v>0.31343885420491502</v>
      </c>
      <c r="L8" s="3">
        <f>L7+B8-I8</f>
        <v>-8.5349399999998354E-2</v>
      </c>
    </row>
    <row r="9" spans="1:12" x14ac:dyDescent="0.25">
      <c r="A9" s="2">
        <v>30.5</v>
      </c>
      <c r="B9" s="1">
        <v>42.23</v>
      </c>
      <c r="C9" s="1"/>
      <c r="D9" s="3">
        <f t="shared" si="0"/>
        <v>42.297045338756902</v>
      </c>
      <c r="E9" s="3">
        <f>ABS(B9-D9)</f>
        <v>6.7045338756905437E-2</v>
      </c>
      <c r="F9" s="3">
        <f t="shared" si="1"/>
        <v>0.54139542016728137</v>
      </c>
      <c r="G9" s="3">
        <f>G8+(B9-D9)</f>
        <v>0.22863128593664289</v>
      </c>
      <c r="H9" s="3"/>
      <c r="I9" s="3">
        <f>1.3749 * A9 + 0.3357994</f>
        <v>42.270249399999997</v>
      </c>
      <c r="J9" s="3">
        <f>ABS(B9-I9)</f>
        <v>4.0249400000000435E-2</v>
      </c>
      <c r="K9" s="3">
        <f t="shared" si="2"/>
        <v>0.29741605493724554</v>
      </c>
      <c r="L9" s="3">
        <f>L8+B9-I9</f>
        <v>-0.12559879999999879</v>
      </c>
    </row>
    <row r="10" spans="1:12" x14ac:dyDescent="0.25">
      <c r="A10" s="2">
        <v>41.3</v>
      </c>
      <c r="B10" s="2">
        <v>57.23</v>
      </c>
      <c r="D10" s="3">
        <f t="shared" si="0"/>
        <v>57.303475119819652</v>
      </c>
      <c r="E10" s="3">
        <f>ABS(B10-D10)</f>
        <v>7.3475119819654822E-2</v>
      </c>
      <c r="F10" s="3">
        <f t="shared" si="1"/>
        <v>0.27110984818624512</v>
      </c>
      <c r="G10" s="3">
        <f>G9+(B10-D10)</f>
        <v>0.15515616611698807</v>
      </c>
      <c r="H10" s="3"/>
      <c r="I10" s="3">
        <f>1.3749 * A10 + 0.3357994</f>
        <v>57.119169399999997</v>
      </c>
      <c r="J10" s="3">
        <f>ABS(B10-I10)</f>
        <v>0.11083059999999989</v>
      </c>
      <c r="K10" s="3">
        <f t="shared" si="2"/>
        <v>2.5804997378995106E-2</v>
      </c>
      <c r="L10" s="3">
        <f>L9+B10-I10</f>
        <v>-1.4768199999998899E-2</v>
      </c>
    </row>
    <row r="11" spans="1:12" x14ac:dyDescent="0.25">
      <c r="A11" s="2">
        <v>52</v>
      </c>
      <c r="B11" s="2">
        <v>72.23</v>
      </c>
      <c r="D11" s="3">
        <f t="shared" si="0"/>
        <v>72.120363801486846</v>
      </c>
      <c r="E11" s="3">
        <f>ABS(B11-D11)</f>
        <v>0.10963619851315798</v>
      </c>
      <c r="F11" s="3">
        <f t="shared" si="1"/>
        <v>0.36659610221534822</v>
      </c>
      <c r="G11" s="3">
        <f>G10+(B11-D11)</f>
        <v>0.26479236463014605</v>
      </c>
      <c r="H11" s="3"/>
      <c r="I11" s="3">
        <f>1.3749 * A11 + 0.3357994</f>
        <v>71.830599399999997</v>
      </c>
      <c r="J11" s="3">
        <f>ABS(B11-I11)</f>
        <v>0.39940060000000699</v>
      </c>
      <c r="K11" s="3">
        <f t="shared" si="2"/>
        <v>0.53251059116710642</v>
      </c>
      <c r="L11" s="3">
        <f>L10+B11-I11</f>
        <v>0.38463240000000098</v>
      </c>
    </row>
    <row r="12" spans="1:12" x14ac:dyDescent="0.25">
      <c r="A12" s="2">
        <v>62.5</v>
      </c>
      <c r="B12" s="2">
        <v>86.9</v>
      </c>
      <c r="D12" s="3">
        <f t="shared" si="0"/>
        <v>86.604961456634527</v>
      </c>
      <c r="E12" s="3">
        <f>ABS(B12-D12)</f>
        <v>0.29503854336547874</v>
      </c>
      <c r="F12" s="3">
        <f t="shared" si="1"/>
        <v>0.64422428998345771</v>
      </c>
      <c r="G12" s="3">
        <f>G11+(B12-D12)</f>
        <v>0.55983090799562474</v>
      </c>
      <c r="H12" s="3"/>
      <c r="I12" s="3">
        <f>1.3749 * A12 + 0.3357994</f>
        <v>86.267049400000005</v>
      </c>
      <c r="J12" s="3">
        <f>ABS(B12-I12)</f>
        <v>0.63295060000000092</v>
      </c>
      <c r="K12" s="3">
        <f t="shared" si="2"/>
        <v>1.170981588032223</v>
      </c>
      <c r="L12" s="3">
        <f>L11+B12-I12</f>
        <v>1.0175830000000019</v>
      </c>
    </row>
    <row r="13" spans="1:12" x14ac:dyDescent="0.25">
      <c r="A13" s="2">
        <v>73.5</v>
      </c>
      <c r="B13" s="2">
        <v>101.49</v>
      </c>
      <c r="D13" s="3">
        <f t="shared" si="0"/>
        <v>101.72067659430881</v>
      </c>
      <c r="E13" s="3">
        <f>ABS(B13-D13)</f>
        <v>0.23067659430881804</v>
      </c>
      <c r="F13" s="3">
        <f t="shared" si="1"/>
        <v>0.3243219171216935</v>
      </c>
      <c r="G13" s="3">
        <f>G12+(B13-D13)</f>
        <v>0.3291543136868067</v>
      </c>
      <c r="H13" s="3"/>
      <c r="I13" s="3">
        <f>1.3749 * A13 + 0.3357994</f>
        <v>101.3909494</v>
      </c>
      <c r="J13" s="3">
        <f>ABS(B13-I13)</f>
        <v>9.9050599999998212E-2</v>
      </c>
      <c r="K13" s="3">
        <f t="shared" si="2"/>
        <v>1.1002400236476502</v>
      </c>
      <c r="L13" s="3">
        <f>L12+B13-I13</f>
        <v>1.1166336000000001</v>
      </c>
    </row>
    <row r="14" spans="1:12" x14ac:dyDescent="0.25">
      <c r="A14" s="2">
        <v>84.5</v>
      </c>
      <c r="B14" s="2">
        <v>116.35</v>
      </c>
      <c r="D14" s="3">
        <f t="shared" si="0"/>
        <v>116.78261140727122</v>
      </c>
      <c r="E14" s="3">
        <f>ABS(B14-D14)</f>
        <v>0.43261140727122438</v>
      </c>
      <c r="F14" s="3">
        <f t="shared" si="1"/>
        <v>8.8918859978012618E-2</v>
      </c>
      <c r="G14" s="3">
        <f>G13+(B14-D14)</f>
        <v>-0.10345709358441768</v>
      </c>
      <c r="H14" s="3"/>
      <c r="I14" s="3">
        <f>1.3749 * A14 + 0.3357994</f>
        <v>116.5148494</v>
      </c>
      <c r="J14" s="3">
        <f>ABS(B14-I14)</f>
        <v>0.16484940000000847</v>
      </c>
      <c r="K14" s="3">
        <f t="shared" si="2"/>
        <v>0.81803541039964911</v>
      </c>
      <c r="L14" s="3">
        <f>L13+B14-I14</f>
        <v>0.95178419999999164</v>
      </c>
    </row>
    <row r="15" spans="1:12" x14ac:dyDescent="0.25">
      <c r="A15" s="2">
        <v>95.3</v>
      </c>
      <c r="B15" s="2">
        <v>131.02000000000001</v>
      </c>
      <c r="D15" s="3">
        <f t="shared" si="0"/>
        <v>131.52919509241846</v>
      </c>
      <c r="E15" s="3">
        <f>ABS(B15-D15)</f>
        <v>0.50919509241845162</v>
      </c>
      <c r="F15" s="3">
        <f t="shared" si="1"/>
        <v>0.46760203480603663</v>
      </c>
      <c r="G15" s="3">
        <f>G14+(B15-D15)</f>
        <v>-0.6126521860028693</v>
      </c>
      <c r="H15" s="3"/>
      <c r="I15" s="3">
        <f>1.3749 * A15 + 0.3357994</f>
        <v>131.36376940000002</v>
      </c>
      <c r="J15" s="3">
        <f>ABS(B15-I15)</f>
        <v>0.34376940000001355</v>
      </c>
      <c r="K15" s="3">
        <f t="shared" si="2"/>
        <v>0.46406258586473675</v>
      </c>
      <c r="L15" s="3">
        <f>L14+B15-I15</f>
        <v>0.6080147999999781</v>
      </c>
    </row>
    <row r="16" spans="1:12" x14ac:dyDescent="0.25">
      <c r="A16" s="2">
        <v>106.5</v>
      </c>
      <c r="B16" s="2">
        <v>147.30000000000001</v>
      </c>
      <c r="D16" s="3">
        <f t="shared" si="0"/>
        <v>146.79367201093515</v>
      </c>
      <c r="E16" s="3">
        <f>ABS(B16-D16)</f>
        <v>0.50632798906485732</v>
      </c>
      <c r="F16" s="3">
        <f t="shared" si="1"/>
        <v>7.2182075314332642E-2</v>
      </c>
      <c r="G16" s="3">
        <f>G15+(B16-D16)</f>
        <v>-0.10632419693801198</v>
      </c>
      <c r="H16" s="3"/>
      <c r="I16" s="3">
        <f>1.3749 * A16 + 0.3357994</f>
        <v>146.76264940000002</v>
      </c>
      <c r="J16" s="3">
        <f>ABS(B16-I16)</f>
        <v>0.53735059999999635</v>
      </c>
      <c r="K16" s="3">
        <f t="shared" si="2"/>
        <v>0.77757325186692083</v>
      </c>
      <c r="L16" s="3">
        <f>L15+B16-I16</f>
        <v>1.1453653999999744</v>
      </c>
    </row>
    <row r="17" spans="1:12" x14ac:dyDescent="0.25">
      <c r="A17" s="2">
        <v>117.4</v>
      </c>
      <c r="B17" s="2">
        <v>162.41</v>
      </c>
      <c r="D17" s="3">
        <f t="shared" si="0"/>
        <v>161.63877813781301</v>
      </c>
      <c r="E17" s="3">
        <f>ABS(B17-D17)</f>
        <v>0.77122186218699085</v>
      </c>
      <c r="F17" s="3">
        <f t="shared" si="1"/>
        <v>0.40939453558831285</v>
      </c>
      <c r="G17" s="3">
        <f>G16+(B17-D17)</f>
        <v>0.66489766524897886</v>
      </c>
      <c r="H17" s="3"/>
      <c r="I17" s="3">
        <f>1.3749 * A17 + 0.3357994</f>
        <v>161.74905940000002</v>
      </c>
      <c r="J17" s="3">
        <f>ABS(B17-I17)</f>
        <v>0.66094059999997512</v>
      </c>
      <c r="K17" s="3">
        <f t="shared" si="2"/>
        <v>1.1121889046240685</v>
      </c>
      <c r="L17" s="3">
        <f>L16+B17-I17</f>
        <v>1.8063059999999496</v>
      </c>
    </row>
    <row r="18" spans="1:12" x14ac:dyDescent="0.25">
      <c r="A18" s="2">
        <v>129.5</v>
      </c>
      <c r="B18" s="2">
        <v>178.11</v>
      </c>
      <c r="D18" s="3">
        <f t="shared" si="0"/>
        <v>178.12798253074166</v>
      </c>
      <c r="E18" s="3">
        <f>ABS(B18-D18)</f>
        <v>1.7982530741647906E-2</v>
      </c>
      <c r="F18" s="3">
        <f t="shared" si="1"/>
        <v>0.36321101258061361</v>
      </c>
      <c r="G18" s="3">
        <f>G17+(B18-D18)</f>
        <v>0.64691513450733096</v>
      </c>
      <c r="H18" s="3"/>
      <c r="I18" s="3">
        <f>1.3749 * A18 + 0.3357994</f>
        <v>178.38534940000002</v>
      </c>
      <c r="J18" s="3">
        <f>ABS(B18-I18)</f>
        <v>0.27534940000001029</v>
      </c>
      <c r="K18" s="3">
        <f t="shared" si="2"/>
        <v>0.85955679074725677</v>
      </c>
      <c r="L18" s="3">
        <f>L17+B18-I18</f>
        <v>1.5309565999999393</v>
      </c>
    </row>
    <row r="19" spans="1:12" x14ac:dyDescent="0.25">
      <c r="A19" s="2">
        <v>140.80000000000001</v>
      </c>
      <c r="B19" s="2">
        <v>193.51</v>
      </c>
      <c r="D19" s="3">
        <f t="shared" si="0"/>
        <v>193.55686899426158</v>
      </c>
      <c r="E19" s="3">
        <f>ABS(B19-D19)</f>
        <v>4.6868994261586749E-2</v>
      </c>
      <c r="F19" s="3">
        <f t="shared" si="1"/>
        <v>0.31008533938594607</v>
      </c>
      <c r="G19" s="3">
        <f>G18+(B19-D19)</f>
        <v>0.60004614024574421</v>
      </c>
      <c r="H19" s="3"/>
      <c r="I19" s="3">
        <f>1.3749 * A19 + 0.3357994</f>
        <v>193.92171940000003</v>
      </c>
      <c r="J19" s="3">
        <f>ABS(B19-I19)</f>
        <v>0.41171940000003815</v>
      </c>
      <c r="K19" s="3">
        <f t="shared" si="2"/>
        <v>0.57838726680786579</v>
      </c>
      <c r="L19" s="3">
        <f>L18+B19-I19</f>
        <v>1.1192371999999011</v>
      </c>
    </row>
    <row r="20" spans="1:12" x14ac:dyDescent="0.25">
      <c r="A20" s="2">
        <v>152</v>
      </c>
      <c r="B20" s="2">
        <v>208.51</v>
      </c>
      <c r="D20" s="3">
        <f t="shared" si="0"/>
        <v>208.89570722151885</v>
      </c>
      <c r="E20" s="3">
        <f>ABS(B20-D20)</f>
        <v>0.38570722151885661</v>
      </c>
      <c r="F20" s="3">
        <f t="shared" si="1"/>
        <v>0.10279551039609017</v>
      </c>
      <c r="G20" s="3">
        <f>G19+(B20-D20)</f>
        <v>0.2143389187268876</v>
      </c>
      <c r="H20" s="3"/>
      <c r="I20" s="3">
        <f>1.3749 * A20 + 0.3357994</f>
        <v>209.32059940000002</v>
      </c>
      <c r="J20" s="3">
        <f>ABS(B20-I20)</f>
        <v>0.81059940000002939</v>
      </c>
      <c r="K20" s="3">
        <f t="shared" si="2"/>
        <v>0.1480206225120482</v>
      </c>
      <c r="L20" s="3">
        <f>L19+B20-I20</f>
        <v>0.30863779999987173</v>
      </c>
    </row>
    <row r="21" spans="1:12" x14ac:dyDescent="0.25">
      <c r="A21" s="2">
        <v>163.5</v>
      </c>
      <c r="B21" s="2">
        <v>224.41</v>
      </c>
      <c r="D21" s="3">
        <f t="shared" si="0"/>
        <v>224.70851305405594</v>
      </c>
      <c r="E21" s="3">
        <f>ABS(B21-D21)</f>
        <v>0.2985130540559453</v>
      </c>
      <c r="F21" s="3">
        <f t="shared" si="1"/>
        <v>3.75090839664265E-2</v>
      </c>
      <c r="G21" s="3">
        <f>G20+(B21-D21)</f>
        <v>-8.4174135329057709E-2</v>
      </c>
      <c r="H21" s="3"/>
      <c r="I21" s="3">
        <f>1.3749 * A21 + 0.3357994</f>
        <v>225.13194940000002</v>
      </c>
      <c r="J21" s="3">
        <f>ABS(B21-I21)</f>
        <v>0.72194940000002816</v>
      </c>
      <c r="K21" s="3">
        <f t="shared" si="2"/>
        <v>0.18417699746007596</v>
      </c>
      <c r="L21" s="3">
        <f>L20+B21-I21</f>
        <v>-0.41331160000015643</v>
      </c>
    </row>
    <row r="22" spans="1:12" x14ac:dyDescent="0.25">
      <c r="A22" s="2">
        <v>173.5</v>
      </c>
      <c r="B22" s="2">
        <v>238.51</v>
      </c>
      <c r="D22" s="3">
        <f t="shared" si="0"/>
        <v>238.51886428624323</v>
      </c>
      <c r="E22" s="3">
        <f>ABS(B22-D22)</f>
        <v>8.8642862432379843E-3</v>
      </c>
      <c r="F22" s="3">
        <f t="shared" si="1"/>
        <v>3.9008184802438346E-2</v>
      </c>
      <c r="G22" s="3">
        <f>G21+(B22-D22)</f>
        <v>-9.3038421572295693E-2</v>
      </c>
      <c r="H22" s="3"/>
      <c r="I22" s="3">
        <f>1.3749 * A22 + 0.3357994</f>
        <v>238.88094940000002</v>
      </c>
      <c r="J22" s="3">
        <f>ABS(B22-I22)</f>
        <v>0.37094940000002907</v>
      </c>
      <c r="K22" s="3">
        <f t="shared" si="2"/>
        <v>0.32881682109772564</v>
      </c>
      <c r="L22" s="3">
        <f>L21+B22-I22</f>
        <v>-0.7842610000001855</v>
      </c>
    </row>
    <row r="23" spans="1:12" x14ac:dyDescent="0.25">
      <c r="A23" s="2">
        <v>183.5</v>
      </c>
      <c r="B23" s="2">
        <v>252.57</v>
      </c>
      <c r="D23" s="3">
        <f t="shared" si="0"/>
        <v>252.3881645280216</v>
      </c>
      <c r="E23" s="3">
        <f>ABS(B23-D23)</f>
        <v>0.18183547197838834</v>
      </c>
      <c r="F23" s="3">
        <f t="shared" si="1"/>
        <v>3.5157402069166038E-2</v>
      </c>
      <c r="G23" s="3">
        <f>G22+(B23-D23)</f>
        <v>8.8797050406092648E-2</v>
      </c>
      <c r="H23" s="3"/>
      <c r="I23" s="3">
        <f>1.3749 * A23 + 0.3357994</f>
        <v>252.62994940000002</v>
      </c>
      <c r="J23" s="3">
        <f>ABS(B23-I23)</f>
        <v>5.9949400000022024E-2</v>
      </c>
      <c r="K23" s="3">
        <f t="shared" si="2"/>
        <v>0.33424808963859826</v>
      </c>
      <c r="L23" s="3">
        <f>L22+B23-I23</f>
        <v>-0.84421040000020753</v>
      </c>
    </row>
    <row r="24" spans="1:12" x14ac:dyDescent="0.25">
      <c r="A24" s="2">
        <v>193.5</v>
      </c>
      <c r="B24" s="2">
        <v>266.47000000000003</v>
      </c>
      <c r="D24" s="3">
        <f t="shared" si="0"/>
        <v>266.31454654614356</v>
      </c>
      <c r="E24" s="3">
        <f>ABS(B24-D24)</f>
        <v>0.15545345385646669</v>
      </c>
      <c r="F24" s="3">
        <f t="shared" si="1"/>
        <v>9.1661539483829074E-2</v>
      </c>
      <c r="G24" s="3">
        <f>G23+(B24-D24)</f>
        <v>0.24425050426255934</v>
      </c>
      <c r="H24" s="3"/>
      <c r="I24" s="3">
        <f>1.3749 * A24 + 0.3357994</f>
        <v>266.37894940000001</v>
      </c>
      <c r="J24" s="3">
        <f>ABS(B24-I24)</f>
        <v>9.1050600000016857E-2</v>
      </c>
      <c r="K24" s="3">
        <f t="shared" si="2"/>
        <v>0.28264337448874627</v>
      </c>
      <c r="L24" s="3">
        <f>L23+B24-I24</f>
        <v>-0.75315980000016225</v>
      </c>
    </row>
    <row r="25" spans="1:12" x14ac:dyDescent="0.25">
      <c r="A25" s="2">
        <v>203.5</v>
      </c>
      <c r="B25" s="2">
        <v>280.37</v>
      </c>
      <c r="D25" s="3">
        <f t="shared" si="0"/>
        <v>280.29071148166173</v>
      </c>
      <c r="E25" s="3">
        <f>ABS(B25-D25)</f>
        <v>7.9288518338273661E-2</v>
      </c>
      <c r="F25" s="3">
        <f t="shared" si="1"/>
        <v>0.11539716182217535</v>
      </c>
      <c r="G25" s="3">
        <f>G24+(B25-D25)</f>
        <v>0.323539022600833</v>
      </c>
      <c r="H25" s="3"/>
      <c r="I25" s="3">
        <f>1.3749 * A25 + 0.3357994</f>
        <v>280.12794939999998</v>
      </c>
      <c r="J25" s="3">
        <f>ABS(B25-I25)</f>
        <v>0.24205060000002732</v>
      </c>
      <c r="K25" s="3">
        <f t="shared" si="2"/>
        <v>0.18229810607416447</v>
      </c>
      <c r="L25" s="3">
        <f>L24+B25-I25</f>
        <v>-0.51110920000013493</v>
      </c>
    </row>
    <row r="26" spans="1:12" x14ac:dyDescent="0.25">
      <c r="A26" s="2">
        <v>213.5</v>
      </c>
      <c r="B26" s="2">
        <v>294.27</v>
      </c>
      <c r="D26" s="3">
        <f t="shared" si="0"/>
        <v>294.30312606792853</v>
      </c>
      <c r="E26" s="3">
        <f>ABS(B26-D26)</f>
        <v>3.3126067928549219E-2</v>
      </c>
      <c r="F26" s="3">
        <f t="shared" si="1"/>
        <v>9.8689283539702924E-2</v>
      </c>
      <c r="G26" s="3">
        <f>G25+(B26-D26)</f>
        <v>0.29041295467228379</v>
      </c>
      <c r="H26" s="3"/>
      <c r="I26" s="3">
        <f>1.3749 * A26 + 0.3357994</f>
        <v>293.8769494</v>
      </c>
      <c r="J26" s="3">
        <f>ABS(B26-I26)</f>
        <v>0.39305059999998093</v>
      </c>
      <c r="K26" s="3">
        <f t="shared" si="2"/>
        <v>4.0119142284349069E-2</v>
      </c>
      <c r="L26" s="3">
        <f>L25+B26-I26</f>
        <v>-0.118058600000154</v>
      </c>
    </row>
    <row r="27" spans="1:12" x14ac:dyDescent="0.25">
      <c r="A27" s="2">
        <v>219.3</v>
      </c>
      <c r="B27" s="2">
        <v>302.37</v>
      </c>
      <c r="D27" s="3">
        <f t="shared" si="0"/>
        <v>302.4391452377123</v>
      </c>
      <c r="E27" s="3">
        <f>ABS(B27-D27)</f>
        <v>6.9145237712291419E-2</v>
      </c>
      <c r="F27" s="3">
        <f t="shared" si="1"/>
        <v>7.3177801025231456E-2</v>
      </c>
      <c r="G27" s="3">
        <f>G26+(B27-D27)</f>
        <v>0.22126771695999237</v>
      </c>
      <c r="H27" s="3"/>
      <c r="I27" s="3">
        <f>1.3749 * A27 + 0.3357994</f>
        <v>301.85136940000001</v>
      </c>
      <c r="J27" s="3">
        <f>ABS(B27-I27)</f>
        <v>0.5186305999999945</v>
      </c>
      <c r="K27" s="3">
        <f t="shared" si="2"/>
        <v>0.13247742831624848</v>
      </c>
      <c r="L27" s="3">
        <f>L26+B27-I27</f>
        <v>0.4005719999998405</v>
      </c>
    </row>
    <row r="28" spans="1:12" x14ac:dyDescent="0.25">
      <c r="D28" s="3"/>
      <c r="E28" s="3"/>
      <c r="F28" s="3"/>
      <c r="G28" s="3"/>
      <c r="H28" s="3"/>
      <c r="J28" s="3"/>
      <c r="K28" s="3"/>
    </row>
    <row r="29" spans="1:12" x14ac:dyDescent="0.25">
      <c r="A29" s="2">
        <v>1700</v>
      </c>
      <c r="D29" s="3">
        <f t="shared" si="0"/>
        <v>-655796.55665299995</v>
      </c>
      <c r="E29" s="3"/>
      <c r="F29" s="3"/>
      <c r="G29" s="3"/>
      <c r="H29" s="3"/>
      <c r="I29" s="3">
        <f t="shared" ref="I28:I29" si="3">1.3749 * A29 + 0.3357994</f>
        <v>2337.6657993999997</v>
      </c>
      <c r="K29" s="3"/>
    </row>
    <row r="30" spans="1:12" x14ac:dyDescent="0.25">
      <c r="D30" s="3"/>
      <c r="E30" s="3"/>
      <c r="F30" s="3"/>
      <c r="G30" s="3"/>
      <c r="H30" s="3"/>
      <c r="K30" s="3"/>
    </row>
    <row r="31" spans="1:12" s="4" customFormat="1" x14ac:dyDescent="0.25">
      <c r="A31" s="4" t="s">
        <v>6</v>
      </c>
      <c r="E31" s="5">
        <f>SUM(E6:E27)</f>
        <v>4.871503279334334</v>
      </c>
      <c r="F31" s="5"/>
      <c r="G31" s="5"/>
      <c r="H31" s="5"/>
      <c r="I31" s="5"/>
      <c r="J31" s="5">
        <f>SUM(J6:J27)</f>
        <v>7.8089400000001801</v>
      </c>
      <c r="K3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YUNIS-PC</dc:creator>
  <cp:lastModifiedBy>YUNIS-PC</cp:lastModifiedBy>
  <dcterms:created xsi:type="dcterms:W3CDTF">2023-02-20T20:18:48Z</dcterms:created>
  <dcterms:modified xsi:type="dcterms:W3CDTF">2023-02-21T02:31:50Z</dcterms:modified>
</cp:coreProperties>
</file>